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40" windowWidth="15200" windowHeight="7560" firstSheet="2" activeTab="2"/>
  </bookViews>
  <sheets>
    <sheet name="Район" sheetId="1" r:id="rId1"/>
    <sheet name="Благов сп" sheetId="3" r:id="rId2"/>
    <sheet name="6" sheetId="9" r:id="rId3"/>
  </sheets>
  <calcPr calcId="145621"/>
</workbook>
</file>

<file path=xl/calcChain.xml><?xml version="1.0" encoding="utf-8"?>
<calcChain xmlns="http://schemas.openxmlformats.org/spreadsheetml/2006/main">
  <c r="E263" i="9" l="1"/>
  <c r="D263" i="9"/>
  <c r="E192" i="9" l="1"/>
  <c r="E191" i="9" s="1"/>
  <c r="E190" i="9" s="1"/>
  <c r="D192" i="9"/>
  <c r="D191" i="9" s="1"/>
  <c r="D190" i="9" s="1"/>
  <c r="E187" i="9"/>
  <c r="E186" i="9" s="1"/>
  <c r="E185" i="9" s="1"/>
  <c r="D187" i="9"/>
  <c r="D186" i="9" s="1"/>
  <c r="D185" i="9" s="1"/>
  <c r="E40" i="9"/>
  <c r="E39" i="9" s="1"/>
  <c r="D40" i="9"/>
  <c r="E265" i="9"/>
  <c r="D265" i="9"/>
  <c r="E261" i="9"/>
  <c r="D261" i="9"/>
  <c r="E258" i="9"/>
  <c r="D258" i="9"/>
  <c r="E255" i="9"/>
  <c r="D255" i="9"/>
  <c r="E252" i="9"/>
  <c r="D252" i="9"/>
  <c r="E250" i="9"/>
  <c r="D250" i="9"/>
  <c r="E248" i="9"/>
  <c r="D248" i="9"/>
  <c r="E246" i="9"/>
  <c r="D246" i="9"/>
  <c r="D245" i="9"/>
  <c r="D244" i="9"/>
  <c r="E243" i="9"/>
  <c r="E242" i="9" s="1"/>
  <c r="D243" i="9"/>
  <c r="E240" i="9"/>
  <c r="D240" i="9"/>
  <c r="E237" i="9"/>
  <c r="E236" i="9" s="1"/>
  <c r="D237" i="9"/>
  <c r="D236" i="9" s="1"/>
  <c r="E234" i="9"/>
  <c r="E233" i="9" s="1"/>
  <c r="E232" i="9" s="1"/>
  <c r="E231" i="9" s="1"/>
  <c r="D234" i="9"/>
  <c r="D233" i="9" s="1"/>
  <c r="D232" i="9" s="1"/>
  <c r="D231" i="9" s="1"/>
  <c r="E229" i="9"/>
  <c r="E228" i="9" s="1"/>
  <c r="E227" i="9" s="1"/>
  <c r="D229" i="9"/>
  <c r="D228" i="9" s="1"/>
  <c r="D227" i="9" s="1"/>
  <c r="E225" i="9"/>
  <c r="E224" i="9" s="1"/>
  <c r="E223" i="9" s="1"/>
  <c r="D225" i="9"/>
  <c r="D224" i="9" s="1"/>
  <c r="D223" i="9" s="1"/>
  <c r="E221" i="9"/>
  <c r="E220" i="9" s="1"/>
  <c r="D221" i="9"/>
  <c r="D220" i="9" s="1"/>
  <c r="E216" i="9"/>
  <c r="D216" i="9"/>
  <c r="E214" i="9"/>
  <c r="D214" i="9"/>
  <c r="E211" i="9"/>
  <c r="E210" i="9" s="1"/>
  <c r="D211" i="9"/>
  <c r="D210" i="9" s="1"/>
  <c r="E207" i="9"/>
  <c r="D207" i="9"/>
  <c r="E205" i="9"/>
  <c r="D205" i="9"/>
  <c r="E203" i="9"/>
  <c r="D203" i="9"/>
  <c r="E198" i="9"/>
  <c r="E197" i="9" s="1"/>
  <c r="E196" i="9" s="1"/>
  <c r="E195" i="9" s="1"/>
  <c r="D198" i="9"/>
  <c r="D197" i="9" s="1"/>
  <c r="D196" i="9" s="1"/>
  <c r="D195" i="9" s="1"/>
  <c r="E183" i="9"/>
  <c r="E182" i="9" s="1"/>
  <c r="E181" i="9" s="1"/>
  <c r="D183" i="9"/>
  <c r="D182" i="9" s="1"/>
  <c r="D181" i="9" s="1"/>
  <c r="E179" i="9"/>
  <c r="E178" i="9" s="1"/>
  <c r="E177" i="9" s="1"/>
  <c r="D179" i="9"/>
  <c r="D178" i="9" s="1"/>
  <c r="D177" i="9" s="1"/>
  <c r="E174" i="9"/>
  <c r="E173" i="9" s="1"/>
  <c r="E172" i="9" s="1"/>
  <c r="E171" i="9" s="1"/>
  <c r="D174" i="9"/>
  <c r="D173" i="9" s="1"/>
  <c r="D172" i="9" s="1"/>
  <c r="D171" i="9" s="1"/>
  <c r="E168" i="9"/>
  <c r="E167" i="9" s="1"/>
  <c r="E166" i="9" s="1"/>
  <c r="E165" i="9" s="1"/>
  <c r="D168" i="9"/>
  <c r="D167" i="9" s="1"/>
  <c r="D166" i="9" s="1"/>
  <c r="D165" i="9" s="1"/>
  <c r="E163" i="9"/>
  <c r="E162" i="9" s="1"/>
  <c r="E161" i="9" s="1"/>
  <c r="D163" i="9"/>
  <c r="D162" i="9" s="1"/>
  <c r="D161" i="9" s="1"/>
  <c r="E159" i="9"/>
  <c r="E158" i="9" s="1"/>
  <c r="D159" i="9"/>
  <c r="D158" i="9" s="1"/>
  <c r="E156" i="9"/>
  <c r="E155" i="9" s="1"/>
  <c r="D156" i="9"/>
  <c r="D155" i="9" s="1"/>
  <c r="E150" i="9"/>
  <c r="E149" i="9" s="1"/>
  <c r="E148" i="9" s="1"/>
  <c r="D150" i="9"/>
  <c r="D149" i="9" s="1"/>
  <c r="D148" i="9" s="1"/>
  <c r="E146" i="9"/>
  <c r="E145" i="9" s="1"/>
  <c r="E144" i="9" s="1"/>
  <c r="D146" i="9"/>
  <c r="D145" i="9" s="1"/>
  <c r="D144" i="9" s="1"/>
  <c r="E141" i="9"/>
  <c r="D141" i="9"/>
  <c r="E139" i="9"/>
  <c r="E138" i="9" s="1"/>
  <c r="D139" i="9"/>
  <c r="D138" i="9" s="1"/>
  <c r="E135" i="9"/>
  <c r="E134" i="9" s="1"/>
  <c r="E133" i="9" s="1"/>
  <c r="D135" i="9"/>
  <c r="D134" i="9" s="1"/>
  <c r="D133" i="9" s="1"/>
  <c r="E130" i="9"/>
  <c r="E129" i="9" s="1"/>
  <c r="E128" i="9" s="1"/>
  <c r="E127" i="9" s="1"/>
  <c r="D130" i="9"/>
  <c r="D129" i="9" s="1"/>
  <c r="D128" i="9" s="1"/>
  <c r="D127" i="9" s="1"/>
  <c r="E125" i="9"/>
  <c r="E124" i="9" s="1"/>
  <c r="D125" i="9"/>
  <c r="D124" i="9" s="1"/>
  <c r="E122" i="9"/>
  <c r="D122" i="9"/>
  <c r="E120" i="9"/>
  <c r="D120" i="9"/>
  <c r="E118" i="9"/>
  <c r="D118" i="9"/>
  <c r="E116" i="9"/>
  <c r="D116" i="9"/>
  <c r="E114" i="9"/>
  <c r="D114" i="9"/>
  <c r="E109" i="9"/>
  <c r="E108" i="9" s="1"/>
  <c r="D109" i="9"/>
  <c r="D108" i="9" s="1"/>
  <c r="E106" i="9"/>
  <c r="E105" i="9" s="1"/>
  <c r="D106" i="9"/>
  <c r="D105" i="9" s="1"/>
  <c r="E102" i="9"/>
  <c r="E101" i="9" s="1"/>
  <c r="D102" i="9"/>
  <c r="D101" i="9" s="1"/>
  <c r="E99" i="9"/>
  <c r="E98" i="9" s="1"/>
  <c r="D99" i="9"/>
  <c r="D98" i="9" s="1"/>
  <c r="E95" i="9"/>
  <c r="D95" i="9"/>
  <c r="E92" i="9"/>
  <c r="D92" i="9"/>
  <c r="E89" i="9"/>
  <c r="D89" i="9"/>
  <c r="E85" i="9"/>
  <c r="D85" i="9"/>
  <c r="E82" i="9"/>
  <c r="D82" i="9"/>
  <c r="E79" i="9"/>
  <c r="D79" i="9"/>
  <c r="E76" i="9"/>
  <c r="D76" i="9"/>
  <c r="E73" i="9"/>
  <c r="D73" i="9"/>
  <c r="E70" i="9"/>
  <c r="D70" i="9"/>
  <c r="E67" i="9"/>
  <c r="D67" i="9"/>
  <c r="E64" i="9"/>
  <c r="D64" i="9"/>
  <c r="E61" i="9"/>
  <c r="D61" i="9"/>
  <c r="E58" i="9"/>
  <c r="D58" i="9"/>
  <c r="E55" i="9"/>
  <c r="D55" i="9"/>
  <c r="E50" i="9"/>
  <c r="E49" i="9" s="1"/>
  <c r="D50" i="9"/>
  <c r="D49" i="9" s="1"/>
  <c r="E46" i="9"/>
  <c r="D46" i="9"/>
  <c r="E44" i="9"/>
  <c r="D44" i="9"/>
  <c r="D39" i="9"/>
  <c r="E37" i="9"/>
  <c r="D37" i="9"/>
  <c r="E34" i="9"/>
  <c r="D34" i="9"/>
  <c r="E32" i="9"/>
  <c r="D32" i="9"/>
  <c r="E30" i="9"/>
  <c r="D30" i="9"/>
  <c r="D29" i="9"/>
  <c r="D28" i="9" s="1"/>
  <c r="E28" i="9"/>
  <c r="E24" i="9"/>
  <c r="D24" i="9"/>
  <c r="E21" i="9"/>
  <c r="D21" i="9"/>
  <c r="E18" i="9"/>
  <c r="D18" i="9"/>
  <c r="E16" i="9"/>
  <c r="D16" i="9"/>
  <c r="E14" i="9"/>
  <c r="D14" i="9"/>
  <c r="E13" i="9"/>
  <c r="E12" i="9" s="1"/>
  <c r="D13" i="9"/>
  <c r="D12" i="9" s="1"/>
  <c r="E9" i="9"/>
  <c r="E8" i="9" s="1"/>
  <c r="D9" i="9"/>
  <c r="D8" i="9" s="1"/>
  <c r="D260" i="9" l="1"/>
  <c r="E202" i="9"/>
  <c r="E260" i="9"/>
  <c r="E239" i="9"/>
  <c r="D202" i="9"/>
  <c r="D201" i="9" s="1"/>
  <c r="E154" i="9"/>
  <c r="E153" i="9" s="1"/>
  <c r="D154" i="9"/>
  <c r="D153" i="9" s="1"/>
  <c r="D113" i="9"/>
  <c r="D112" i="9" s="1"/>
  <c r="E54" i="9"/>
  <c r="E53" i="9" s="1"/>
  <c r="E43" i="9"/>
  <c r="E42" i="9" s="1"/>
  <c r="E48" i="9"/>
  <c r="D48" i="9"/>
  <c r="D219" i="9"/>
  <c r="D218" i="9" s="1"/>
  <c r="E213" i="9"/>
  <c r="E209" i="9" s="1"/>
  <c r="E137" i="9"/>
  <c r="E132" i="9" s="1"/>
  <c r="D43" i="9"/>
  <c r="D42" i="9" s="1"/>
  <c r="D176" i="9"/>
  <c r="D213" i="9"/>
  <c r="D209" i="9" s="1"/>
  <c r="D137" i="9"/>
  <c r="D132" i="9" s="1"/>
  <c r="E201" i="9"/>
  <c r="D11" i="9"/>
  <c r="D7" i="9" s="1"/>
  <c r="D242" i="9"/>
  <c r="D239" i="9" s="1"/>
  <c r="E113" i="9"/>
  <c r="E112" i="9" s="1"/>
  <c r="D143" i="9"/>
  <c r="E11" i="9"/>
  <c r="E7" i="9" s="1"/>
  <c r="D54" i="9"/>
  <c r="D53" i="9" s="1"/>
  <c r="E219" i="9"/>
  <c r="E218" i="9" s="1"/>
  <c r="E143" i="9"/>
  <c r="E176" i="9"/>
  <c r="D52" i="9" l="1"/>
  <c r="E200" i="9"/>
  <c r="E52" i="9"/>
  <c r="D6" i="9"/>
  <c r="E6" i="9"/>
  <c r="D200" i="9"/>
  <c r="E267" i="9" l="1"/>
  <c r="E269" i="9" s="1"/>
  <c r="D267" i="9"/>
  <c r="D269" i="9" s="1"/>
</calcChain>
</file>

<file path=xl/sharedStrings.xml><?xml version="1.0" encoding="utf-8"?>
<sst xmlns="http://schemas.openxmlformats.org/spreadsheetml/2006/main" count="810" uniqueCount="546">
  <si>
    <t>Муниципальная  программа "Развитие образования и молодежная политика в Большесельском муниципальном районе"</t>
  </si>
  <si>
    <t>Ведомственная целевая программа Управления образования администрации Большесельского муниципального района</t>
  </si>
  <si>
    <t>2014-2016</t>
  </si>
  <si>
    <t xml:space="preserve">Ведомственная целевая программа "Реализация молодежной политики в Большесельском муниципальном районе" </t>
  </si>
  <si>
    <t>Муниципальная  программа "Социальная поддержка населения Большесельского муниципального района"</t>
  </si>
  <si>
    <t>2014-2015</t>
  </si>
  <si>
    <t>Муниципальная  целевая программа "Семья и дети Ярославии"</t>
  </si>
  <si>
    <t>Муниципальная целевая программа "Профилактика безнадзорности, правонарушений и защита прав несовершеннолетних, проживающих на территории  Большесельского муниципального района"</t>
  </si>
  <si>
    <t xml:space="preserve">Муниципальная  целевая программа "Повышение безопасности дорожного движения в Большесельском муниципальном районе " </t>
  </si>
  <si>
    <t>2013-2015</t>
  </si>
  <si>
    <t>Муниципальная целевая программа "Комплексные меры противодействия злоупотреблению наркотиков в Большесельском муниципальном районе"</t>
  </si>
  <si>
    <t>Муниципальная целевая программа "Профилактика првонарушений,проявления экстримизма,терроризма и противодействие незаконной миграции в  Большесельском муниципальном районе"</t>
  </si>
  <si>
    <t>Муниципальная программа "Защита населения и территории Большесельского  муниципального района  от чрезвычайных  ситуаций, обеспечение пожарной безопасности  и безопасности людей на водных объектах"</t>
  </si>
  <si>
    <t>Ведомственная целевая программа "Повышение безпопасности жизнедеятельности населения Большесельского муниципального района"</t>
  </si>
  <si>
    <t>Ведомственная целевая программа "Совершенствование единой дежурно-диспетчерской службы Большесельского муниципального района"</t>
  </si>
  <si>
    <t>2015-2017</t>
  </si>
  <si>
    <t>Муниципальная программа "Развитие культуры и туризма в Большесельском  муниципальном районе"</t>
  </si>
  <si>
    <t>Ведомственная целевая программа "Развитие  учреждений культуры в Большесельском муниципальном районе"</t>
  </si>
  <si>
    <t>Муниципальная целевая программа "Развитие туризма и отдыха на территории Большесельского муниципального района"</t>
  </si>
  <si>
    <t>Муниципальная   программа "Развитие физической культуры и спорта в Большесельском муниципальном районе "</t>
  </si>
  <si>
    <t>Ведомственная целевая программа  "Развитие  физической культуры и спорта в Большесельском муниципальном районе"</t>
  </si>
  <si>
    <t>Муниципальная  программа "Обеспечение качественными коммунальными услугами населения Большесельского муниципального района"</t>
  </si>
  <si>
    <t>Ведомственная целевая программа "Поддержка предприятий  коммунального комплекса, оказывающих жилищно-коммунальные услуги "</t>
  </si>
  <si>
    <t xml:space="preserve"> Муниципальная целевая программа "Комплексная программа модернизации и реформирования  жилищно-коммунального хозяйства Большесельского муниципального района" (2014-2016)</t>
  </si>
  <si>
    <t xml:space="preserve"> Муниципальная программа "Экономическое развитие  в Большесельском муниципальном районе"</t>
  </si>
  <si>
    <t>Муниципальная  целевая программа  "Развитие  малого и среднего  предпринимательства  в Большесельском  муниципальном районе"</t>
  </si>
  <si>
    <t>Муниципальная программа "Эффективная власть в Большесельском муниципальном районе "</t>
  </si>
  <si>
    <t>Ведомственная целевая программа  "Развитие  муниципальной службы  в  Большесельском муниципальном районе"</t>
  </si>
  <si>
    <t xml:space="preserve">Ведомственная целевая программа "Развитие архивного дела в Большесельском муниципальном районе" </t>
  </si>
  <si>
    <t>Ведомственная целевая программа "Обеспечение  функционирования органов местного самоуправления Большесельского муниципального района"</t>
  </si>
  <si>
    <t>Муниципальная программа "Информационное общество в Большесельском муниципальном районе"</t>
  </si>
  <si>
    <t>Ведомственная целевая программа  "Поддержка  средств   массовой  информации в Большесельском  муниципальном районе"</t>
  </si>
  <si>
    <t>Муниципальная  программа "Развитие дорожного хозяйства и транспорта в Большесельском муниципальном районе"</t>
  </si>
  <si>
    <t>Муниципальная целевая программа  "Развитие сети автомобильных дорог  общего пользования местного значения Большесельского муниципального района"</t>
  </si>
  <si>
    <t>Ведомственная целевая программа "Поддержка автомобильного пассажирского транспорта общего пользования на территории Большесельского муниципального района"</t>
  </si>
  <si>
    <t>Муниципальная программа "Развитие сельского хозяйства в Большесельском муниципальном районе"</t>
  </si>
  <si>
    <t>Ведомственная целевая программа  "Поддержка потребительского рынка на территории  Большесельского муниципального района"</t>
  </si>
  <si>
    <t>Муниципальная целевая программа "Условия  трудового соперничества и меры поощрения работников сельского хозяйства Большесельского муниципального района"</t>
  </si>
  <si>
    <t>Муниципальная  программа "Энергоэффективность в Большесельском муниципальном районе"</t>
  </si>
  <si>
    <t>Муниципальная программа "Управление  муниципальными  финансами в Большесельском  муниципальном районе"</t>
  </si>
  <si>
    <t>Муниципальная целевая программа "Управление  муниципальными  финансами  Большесельского  муниципального  района"</t>
  </si>
  <si>
    <t>Наименование программ</t>
  </si>
  <si>
    <t>Срок действия программы</t>
  </si>
  <si>
    <t>код программы</t>
  </si>
  <si>
    <t>код подпрограммы</t>
  </si>
  <si>
    <t>код основного мероприятия или задачи</t>
  </si>
  <si>
    <t>02</t>
  </si>
  <si>
    <t>1</t>
  </si>
  <si>
    <t>2</t>
  </si>
  <si>
    <t>3</t>
  </si>
  <si>
    <t>03</t>
  </si>
  <si>
    <t>4</t>
  </si>
  <si>
    <t>04</t>
  </si>
  <si>
    <t>08</t>
  </si>
  <si>
    <t>10</t>
  </si>
  <si>
    <t>11</t>
  </si>
  <si>
    <t>13</t>
  </si>
  <si>
    <t>14</t>
  </si>
  <si>
    <t>15</t>
  </si>
  <si>
    <t>21</t>
  </si>
  <si>
    <t>5</t>
  </si>
  <si>
    <t>6</t>
  </si>
  <si>
    <t>23</t>
  </si>
  <si>
    <t>24</t>
  </si>
  <si>
    <t>25</t>
  </si>
  <si>
    <t>30</t>
  </si>
  <si>
    <t>36</t>
  </si>
  <si>
    <t>Эффективное управление муниципальным долгом</t>
  </si>
  <si>
    <t>01</t>
  </si>
  <si>
    <t>Выравнивание бюджетной обеспеченности сельских поселений</t>
  </si>
  <si>
    <t>Казначейское   исполнение  бюджета</t>
  </si>
  <si>
    <t>Резерв  финансовых ресурсов</t>
  </si>
  <si>
    <t>код направления</t>
  </si>
  <si>
    <t>Повышение эффективности использования энергетических ресурсов в  бюджетной сфере</t>
  </si>
  <si>
    <t>Повышение эффективности использования энергетических ресурсов в  коммунальном хозяйстве</t>
  </si>
  <si>
    <t>Повышение эффективности использования энергетических ресурсов в  жилищном фонде</t>
  </si>
  <si>
    <t>Кодировка основных мероприятий и задач программ Большесельского муниципального района                                 на 2016 год</t>
  </si>
  <si>
    <t>Организация транспортного  обслуживания  администрации Большесельского муниципального района</t>
  </si>
  <si>
    <t>Обслуживание компьютерной техники  Администрации Большесельского муниципального района</t>
  </si>
  <si>
    <t>Организация хозяйственного обслуживания органов местного самоуправления</t>
  </si>
  <si>
    <t>Издательская деятельность</t>
  </si>
  <si>
    <t>Информационное обеспечение  органов местного самоуправления</t>
  </si>
  <si>
    <t>Оптимизация структуры муниципальной собственности Большесельского муниципального района</t>
  </si>
  <si>
    <t>э</t>
  </si>
  <si>
    <t>Обеспечение  реализации региональной семейной политики в отношении детей</t>
  </si>
  <si>
    <t>Сохранение количества специалистов общеобразовательных организаций, обеспечивающих работу спортивных залов в вечернее время</t>
  </si>
  <si>
    <t>Развитие и обеспечение функционирования системы комплексного решения проблем детей-сирот и детей,  оставшихся без попечения родителей, обеспечение приоритетности воспитания ребенка в семье</t>
  </si>
  <si>
    <t>Обеспечение социальной адаптации семей, воспитывающих детей-инвалидов</t>
  </si>
  <si>
    <t>Обеспечение отдыха и оздоровления детей на территории Ярославской области</t>
  </si>
  <si>
    <t>10150, 10140</t>
  </si>
  <si>
    <t>Участие в областных соревнованиях в рамках Спартакиады городов и муниципальных районов  Ярославской области</t>
  </si>
  <si>
    <t>Организация и проведение районных спортивных мероприятий и соревнований</t>
  </si>
  <si>
    <t>Организация и проведение межмуниципальных спортивных соревнований на территории Большесельского муниципального района</t>
  </si>
  <si>
    <t>Проведение праздничных спортивных мероприятий на территории Большесельского муниципального района</t>
  </si>
  <si>
    <t>Участие в выездных межмуниципальных спортивных турнирах</t>
  </si>
  <si>
    <t>Проведение районных соревнований с учащейся молодежью</t>
  </si>
  <si>
    <t>Оснащение физкультурно-оздоровительных и спортивных объектов</t>
  </si>
  <si>
    <t>Содержание  плоскостных спортивных сооружений</t>
  </si>
  <si>
    <t>05</t>
  </si>
  <si>
    <t>06</t>
  </si>
  <si>
    <t>07</t>
  </si>
  <si>
    <t>Предоставление муниципальных услуг в области образования в сфере культуры</t>
  </si>
  <si>
    <t>Поддержка доступности культурных услуг и реализация права  граждан на свободу творчества</t>
  </si>
  <si>
    <t>Поддерка доступа граждан к культурным ценностям</t>
  </si>
  <si>
    <t>Поддерка доступа граждан к информационно-библиотечным ресурсам</t>
  </si>
  <si>
    <t>Выплата компенсации на оплату жилого помещения и коммунальных услуг специалистам, проживающим в сельской местности</t>
  </si>
  <si>
    <t>Обеспечение условий для участия граждан в культурной жизни</t>
  </si>
  <si>
    <t>10300,103100,103200</t>
  </si>
  <si>
    <t>Укрепление материально-технической базы  учреждений культуры</t>
  </si>
  <si>
    <t>10300,103100,103200, 10650</t>
  </si>
  <si>
    <t>Обеспечение государственных гарантий прав  граждан на образование и социальную поддержку отдельных категорий обучающихся</t>
  </si>
  <si>
    <t>Обеспечение  организованной транспортной доставки школьников, проживающих в сельской местности, к месту учебы</t>
  </si>
  <si>
    <t>Организация предоставления муниципальных услуг и выполнения работ муниципальными организациями сферы образования</t>
  </si>
  <si>
    <t>Обеспечение реализации национальной образовательной инициативы "Наша новая школа"</t>
  </si>
  <si>
    <t>10010, 10020, 10030,10040</t>
  </si>
  <si>
    <t>10020,10050</t>
  </si>
  <si>
    <t>Развитие сети  спортивных плоскостных сооружений в Большесельском муниципальном районе</t>
  </si>
  <si>
    <t>Обеспечение сохранности документов, хранящихся в архиве</t>
  </si>
  <si>
    <t>Организация использования архивных документов</t>
  </si>
  <si>
    <t>Исполнение публичных обязательств региона, в том числе по переданным полномочиям Российской Федерации, по предоставлению выплат, пособий, компенсаций</t>
  </si>
  <si>
    <t>Предоставление социальных услуг населению Большесельского муниципального района на основе соблюдения стандартов и нормативов</t>
  </si>
  <si>
    <t>Социальная защита семей с детьми и детей, оказавшихся в трудной жизненной ситуации</t>
  </si>
  <si>
    <t>Социальная защита инвалидов</t>
  </si>
  <si>
    <t>Социальная защита   ветеранов и граждан, оказавшихся в трудной жизненной ситуации</t>
  </si>
  <si>
    <t>Поддержка  деятельности общественных объединений граждан за счет средств районного бюджета</t>
  </si>
  <si>
    <t>Содействие организации безопасных условий трудовой деятельности и охраны труда</t>
  </si>
  <si>
    <t>Содействие развитию социального партнерства</t>
  </si>
  <si>
    <t>Развитие информационной инфрасируктуры органов социальной защиты населения</t>
  </si>
  <si>
    <t>Организация ежемесячных пенсий за выслугу лет муниципальным служащим района</t>
  </si>
  <si>
    <t>Проведение массовых мероприятий</t>
  </si>
  <si>
    <t>09</t>
  </si>
  <si>
    <t>Обеспечение стабильного роста численности обучающихся, занимающихся в  спортивных залах общеобразовательных организаций в вечернее время</t>
  </si>
  <si>
    <t>Оказание  муниципальных услуг (работ) в сфере молодежной политики</t>
  </si>
  <si>
    <t>Обеспечение деятельности учреждений в сфере  молодежной политики</t>
  </si>
  <si>
    <t>Обеспечение условий для  реализации творческого,  интелектуального потенциала молодежи Большесельского района</t>
  </si>
  <si>
    <t>Муниципальная целевая программа  "Патриотическое воспитание граждан Российской Федерации, проживающих на  территории  Большесельского муниципального района"</t>
  </si>
  <si>
    <t>Повышение скоординированности деятельности субъектов патриотического  воспитания Большесельского муниципального района</t>
  </si>
  <si>
    <t>Создание условий дальнейшего развития  молодежного патриотического  движения в Большесельском муниципальном районе</t>
  </si>
  <si>
    <t>Проведение организационных и информационных мероприятий</t>
  </si>
  <si>
    <t>Строительство объектов водоснабжения с вводом их в эксплуатацию</t>
  </si>
  <si>
    <t>Строительство объектов  водоотведения с вводом их в эксплуатацию</t>
  </si>
  <si>
    <t>Строительство шахтных колодцев</t>
  </si>
  <si>
    <t>Улучшение  поддержания в рабочем состоянии помещений, организация помывки жителей, проживающих в неблагоустроенном жилье, другие вопросы в области банно-прачечных услуг</t>
  </si>
  <si>
    <t>Недопущение опасных для людей и окружающей среды  ситуаций</t>
  </si>
  <si>
    <t>Частичное  возмещение организациям дополнительных расходов, возникающих при  эксплуатации гидротехнических сооружений</t>
  </si>
  <si>
    <t>Модернизация объектов теплоснабжения с вводом их в эксплуатацию (строительство котельных)</t>
  </si>
  <si>
    <t>Модернизация объектов теплоснабжения с вводом их в эксплуатацию (реконструкция и оптимизация тепловых сетей)</t>
  </si>
  <si>
    <t>Газификация населенных пунктов Большесельского  района (строительство межпоселкового газопровода и  распределительных газовых сетей с вводом их в эксплуатацию)</t>
  </si>
  <si>
    <t>осуществление  внутримуниципальных перевозок на территории  Большесельского муницпального района</t>
  </si>
  <si>
    <t>Муниципальная программа "Развитие образования и молодежная политика в Благовещенском сельском поселении"</t>
  </si>
  <si>
    <t>1.Ведомственная  целевая программа "Реализация молодежной политики в Благовещенском сельском поселении" всего, в том числе  в разрезе мероприятий:</t>
  </si>
  <si>
    <t>а) Обеспечение условий для реализации творческого и интеллектуального потенциала молодежи поселения</t>
  </si>
  <si>
    <t>Муниципальная программа "Социальная поддержка населения Благовещенского сельского поселения"</t>
  </si>
  <si>
    <t>1.Ведомственная целевая программа "Социальная поддержка населения Благовещенского сельского поселения" всего, в том числе в разрезе мероприятий:</t>
  </si>
  <si>
    <t>а) Оказание мер социальной поддержки отдельным категориям граждан</t>
  </si>
  <si>
    <t>Муниципальная программа "Обеспечение доступным и комфортным жильем населения Благовещенского сельского поселения"</t>
  </si>
  <si>
    <t>1.Муниципальная целевая программа "Поддержка молодых семей Благовещенского сельского поселения в приобретении (строительстве) жилья" всего, в том числе в разрезе мероприятий:</t>
  </si>
  <si>
    <t>а) Обеспечение жильем и предоставление государственной поддержки на приобретение (строительство) жилья молодым семьям</t>
  </si>
  <si>
    <t>2.Муниципальная целевая программа «Переселение граждан из жилищного фонда, признанного непригодным для проживания и (или) с высоким уровнем износа»,в том числе в разрезе мероприятий:</t>
  </si>
  <si>
    <t>а) Переселение граждан из аварийного жилищного фонда</t>
  </si>
  <si>
    <t>Муниципальная программа "Обеспечение общественного порядка и противодействие преступности на территории Благовещенского сельского поселения"</t>
  </si>
  <si>
    <t>1.Муниципальная целевая программа "Повышение безопасности дорожного движения на территории Благовещенского сельского поселения" всего, в том числе в разрезе мероприятий:</t>
  </si>
  <si>
    <t>а) Совершенствование организации движения транспорта и пешеходов</t>
  </si>
  <si>
    <t>Муниципальная программа "Защита населения и территории Благовещенского сельского поселения от чрезвычайных ситуаций, обеспечениепожарной безопасности и безопасности людей на водных объектах"</t>
  </si>
  <si>
    <t>1.Муниципальная целевая программа "Основные направления развития гражданской обороны, защита населения и  территории Благовещенского сельского поселения от чрезвычайных ситуаций природногои техногенного характера, обеспечение первичных мер пожарной безопасности и безопасности людей на водных объектах" всего, в том числе в разрезе мероприятий:</t>
  </si>
  <si>
    <t>а) Профилактика пожаров и охраны жизни и здоровья населения на водных объектах</t>
  </si>
  <si>
    <t>Муниципальная программа "Развитие культуры и туризма в Благовещенском сельском поселении"</t>
  </si>
  <si>
    <t>1.Ведомственная целевая программа "Развитие учреждений культуры в Благовещенском сельском поселении" всего, в том числе в разрезе мероприятий:</t>
  </si>
  <si>
    <t>а) Поддержка доступа граждан к информационно-библиотечным ресурсам</t>
  </si>
  <si>
    <t>б) Поддержка доступности культурных услуг и реализации прав граждан на свободу творчества</t>
  </si>
  <si>
    <t>в) Обеспечение условий для поддержки права граждан на участие в культурной жизни поселения</t>
  </si>
  <si>
    <t>г) Выплата компенсации на оплату жилого помещения и коммунальных услуг специалистам проживающим в сельской местности</t>
  </si>
  <si>
    <t>д) Укрепление материально-технической базы учреждений культуры</t>
  </si>
  <si>
    <t>2.Муниципальная целевая программа "Развитие внутреннего и въездного туризма в Благовещенском сельском поселении" всего, в том числе в разрезе мероприятий:</t>
  </si>
  <si>
    <t>а) Создание условий для эффективного развития сферы туризма и отдыха</t>
  </si>
  <si>
    <t>Муниципальная программа "Охрана окружающей среды в Благовещенском сельском поселении"</t>
  </si>
  <si>
    <t>1.Ведомственная целевая программа "Благоустройство территорий населенных пунктов Благовещенского сельского поселения" всего, в том числе в разрезе мероприятий:</t>
  </si>
  <si>
    <t>а) Организация освещения улиц</t>
  </si>
  <si>
    <t>б) Организация и содержание мест захоронений</t>
  </si>
  <si>
    <t>в) Организация прочих мероприятий по благоустройству территории поселения</t>
  </si>
  <si>
    <t>2.Муниципальная целевая программа "Обращение с твердыми бытовыми отходами на территории Благовещенского сельского поселения" всего, в том числе в разрезе мероприятий:</t>
  </si>
  <si>
    <t>а) Модернизация инфраструктуры обращения с ТБО</t>
  </si>
  <si>
    <t>Муниципальная программа "Поддержка и развитие физической культуры и спорта в Благовещенском сельском поселении"</t>
  </si>
  <si>
    <t>1.Ведомственная целевая программа "Поддержка и развитие физической культуры и спорта в Благовещенском сельском поселении" всего, в том числе в разрезе мероприятий:</t>
  </si>
  <si>
    <t xml:space="preserve">а) Обеспечение физкультурно-спортивной деятельности в поселении
</t>
  </si>
  <si>
    <t>Муниципальная программа "Обеспечение качественными коммунальными услугами населения Благовещенского сельского поселения"</t>
  </si>
  <si>
    <t>1.Муниципальная целевая программа по проведению капитального ремонта многоквартирных домов в Благовещенском сельском поселении" всего, в том числе в разрезе мероприятий:</t>
  </si>
  <si>
    <t>а) Обеспечение сохранности и увеличение сроков эксплуатации жилищного фонда поселения</t>
  </si>
  <si>
    <t>Муниципальная программа "Эффективная власть в Благовещенском сельском поселении"</t>
  </si>
  <si>
    <t>1.Ведомственная целевая программа "Развитие и совершенствование механизмов управления объектами муниципальной собственности в Благовещенском сельском поселении" всего, в том числе в разрезе мероприятий:</t>
  </si>
  <si>
    <t>а) Оптимизация структуры муниципальной собственности поселения</t>
  </si>
  <si>
    <t>Муниципальная программа "Развитие дорожного хозяйства и транспорта в Благовещенском сельском поселении"</t>
  </si>
  <si>
    <t>1.Муниципальная целевая программа "Программа развития сети автомобильных дорог в Благовещенском сельском поселении" всего, в том числе в разрезе мероприятий:</t>
  </si>
  <si>
    <t xml:space="preserve">а) Поддержание автомобильных дорог путем их содержания и ремонта
</t>
  </si>
  <si>
    <t>Непрограммные расходы</t>
  </si>
  <si>
    <t>а)Глава муниципального образования</t>
  </si>
  <si>
    <t>б)Центральный аппарат</t>
  </si>
  <si>
    <t>в)Резервный фонд исполнительных органов муниципальной власти</t>
  </si>
  <si>
    <t>12</t>
  </si>
  <si>
    <t>50</t>
  </si>
  <si>
    <t>Кодировка основных мероприятий и задач программ Благовещенского сельского поселения                                 на 2016 год</t>
  </si>
  <si>
    <t>Частичное  возмещение расходов, возникающих при обеспечении надежного теплоснабжения (отопления), водоснабжения и водоотведения объектов жилищеного фонда и учреждений бюджетной сферы в соответствии с действующим законодательством и обеспечения населения качественными  коммунальными услугами</t>
  </si>
  <si>
    <t>Строительство, реконструкция, капитальный ремонт, ремонт и содержание автомобильных дорог  общего пользования</t>
  </si>
  <si>
    <t>Сохранение и укрепление материально-технической базы спортивных залов общеобразовательных ораганизаций, работающих в вечернее время</t>
  </si>
  <si>
    <t>Обеспечение территориальной доступности товаров и услуг для  сельского населения путем оказания государственной поддержки</t>
  </si>
  <si>
    <t xml:space="preserve">Защита прав  сельских  потребителей </t>
  </si>
  <si>
    <r>
      <t>2016-2018 (</t>
    </r>
    <r>
      <rPr>
        <i/>
        <sz val="10"/>
        <color theme="1"/>
        <rFont val="Calibri"/>
        <family val="2"/>
        <charset val="204"/>
        <scheme val="minor"/>
      </rPr>
      <t>№819 от 30.09.2015)</t>
    </r>
  </si>
  <si>
    <t>Поддержка участия областных делегаций в  межрегиональных и всероссийских мероприятиях патриотической направленности</t>
  </si>
  <si>
    <t>Ведомственная целевая программа "Социальная поддержка населения Большесельского  района"</t>
  </si>
  <si>
    <t>Муниципальная программа "Обеспечение общественного порядка и противодействие преступности на территории  Большесельского  муниципального района"</t>
  </si>
  <si>
    <t xml:space="preserve">МЦП  "Развитие  материально-технической базы  физической  культуры  и  спорта"  </t>
  </si>
  <si>
    <t>Муниципальная целевая программа "Развитие   водоснабжения,  водоотведения и  очистки сточных вод Большесельского  муниципального района"</t>
  </si>
  <si>
    <r>
      <t>2016-2018 (</t>
    </r>
    <r>
      <rPr>
        <i/>
        <sz val="11"/>
        <color theme="1"/>
        <rFont val="Calibri"/>
        <family val="2"/>
        <charset val="204"/>
        <scheme val="minor"/>
      </rPr>
      <t>№818 от 30.09.2015)</t>
    </r>
  </si>
  <si>
    <t>Муниципальная целевая программа "Актуализация градостроительной документации Большесельского муниципального района"</t>
  </si>
  <si>
    <t>Муниципальная целевая программа "Развитие   правовой грамотности и правосознания граждан на территории  Большесельского  муниципального района"</t>
  </si>
  <si>
    <t>2016-2018</t>
  </si>
  <si>
    <t>Ведомственная  целевая программа  "Повышение  эффективности управления и распоряжения муниципальной собственностью Большесельского муниципального района"</t>
  </si>
  <si>
    <t>Районная целевая программа "Развитие агропромышленного комплекса Большесельского муниципального района"</t>
  </si>
  <si>
    <t>Муниципальна целевая программа "Энергосбережение и повышение энергетической эффективности на территории Большесельского муниципального района" (2014-2016)</t>
  </si>
  <si>
    <t>Информационная правовая, консультационная и организационная поддержка; подготовка, переподготовка и повышение квалификации работников сферы малого и среднего предпринимательства, организаций, образующих инфраструктуру поддержки субъектов малого и среднего предпринимательства, и лиц, вовлекаемых в предпринимательскую деятельность</t>
  </si>
  <si>
    <t>Развитие системы  финансовой поддержки сферы малого и среднего предпринимательства</t>
  </si>
  <si>
    <t>Содействие  в приобретении субъектами малого и среднего  предпринимательства оборудования в целях создания и (или) развития либо модернизации производства товаров</t>
  </si>
  <si>
    <t>02.0.00.00000</t>
  </si>
  <si>
    <t>02.1.00.00000</t>
  </si>
  <si>
    <t>02.1.01.00000</t>
  </si>
  <si>
    <t>02.1.02.00000</t>
  </si>
  <si>
    <t>Обеспечение государственных гарантий прав граждан на образование и социальную поддержку отдельных категорий обучающихся</t>
  </si>
  <si>
    <t>02.1.02.52600</t>
  </si>
  <si>
    <t>02.1.02.70430</t>
  </si>
  <si>
    <t>02.1.02.70460</t>
  </si>
  <si>
    <t>02.1.02.70500</t>
  </si>
  <si>
    <t>02.1.02.70550</t>
  </si>
  <si>
    <t>02.2.00.00000</t>
  </si>
  <si>
    <t>02.2.01.00000</t>
  </si>
  <si>
    <t>03.0.00.00000</t>
  </si>
  <si>
    <t>03.1.00.00000</t>
  </si>
  <si>
    <t>03.1.01.00000</t>
  </si>
  <si>
    <t>Субвенция на обеспечение деятельности органов местного самоуправления в сфере социальной защиты населения</t>
  </si>
  <si>
    <t>03.3.00.00000</t>
  </si>
  <si>
    <t>03.3.02.00000</t>
  </si>
  <si>
    <t>03.3.02.71000</t>
  </si>
  <si>
    <t>03.3.02.71060</t>
  </si>
  <si>
    <t>03.3.02.74390</t>
  </si>
  <si>
    <t>05.0.00.00000</t>
  </si>
  <si>
    <t>05.1.00.00000</t>
  </si>
  <si>
    <t>05.1.01.00000</t>
  </si>
  <si>
    <t>08.0.00.00000</t>
  </si>
  <si>
    <t>08.1.00.00000</t>
  </si>
  <si>
    <t>08.1.01.00000</t>
  </si>
  <si>
    <t>08.2.00.00000</t>
  </si>
  <si>
    <t>08.2.01.00000</t>
  </si>
  <si>
    <t>10.0.00.00000</t>
  </si>
  <si>
    <t>10.1.00.00000</t>
  </si>
  <si>
    <t>10.2.00.00000</t>
  </si>
  <si>
    <t>11.0.00.00000</t>
  </si>
  <si>
    <t>11.1.00.00000</t>
  </si>
  <si>
    <t>11.1.02.00000</t>
  </si>
  <si>
    <t>11.1.04.00000</t>
  </si>
  <si>
    <t>Поддержка доступности культурных услуг и реализации права граждан на свободу творчества</t>
  </si>
  <si>
    <t>13.0.00.00000</t>
  </si>
  <si>
    <t>13.1.00.00000</t>
  </si>
  <si>
    <t>13.1.01.00000</t>
  </si>
  <si>
    <t>Обеспечение деятельности в сфере массовой физической культуры и спорта</t>
  </si>
  <si>
    <t>15.0.00.00000</t>
  </si>
  <si>
    <t>15.1.02.00000</t>
  </si>
  <si>
    <t>Развитие системы финансовой поддержки субъектов малого и среднего предпринимательства</t>
  </si>
  <si>
    <t>24.0.00.00000</t>
  </si>
  <si>
    <t>24.1.00.00000</t>
  </si>
  <si>
    <t>24.1.01.00000</t>
  </si>
  <si>
    <t>24.2.00.00000</t>
  </si>
  <si>
    <t>24.2.01.00000</t>
  </si>
  <si>
    <t>24.2.02.00000</t>
  </si>
  <si>
    <t>25.0.00.00000</t>
  </si>
  <si>
    <t>25.2.00.00000</t>
  </si>
  <si>
    <t>25.2.01.00000</t>
  </si>
  <si>
    <t>25.3.00.00000</t>
  </si>
  <si>
    <t>25.3.01.00000</t>
  </si>
  <si>
    <t>Обеспечение территориальной доступности товаров и услуг для сельского населения путем оказания государственной поддержки</t>
  </si>
  <si>
    <t>36.0.00.00000</t>
  </si>
  <si>
    <t>36.1.00.00000</t>
  </si>
  <si>
    <t>36.1.01.00000</t>
  </si>
  <si>
    <t>50.0.00.00000</t>
  </si>
  <si>
    <t>50.0.00.51200</t>
  </si>
  <si>
    <t>50.0.00.59300</t>
  </si>
  <si>
    <t>Центральный аппарат</t>
  </si>
  <si>
    <t>50.0.00.80190</t>
  </si>
  <si>
    <t>50.0.00.80200</t>
  </si>
  <si>
    <t xml:space="preserve">Субвенции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России", за счет средств федерального бюджета </t>
  </si>
  <si>
    <t xml:space="preserve">Субвенция на оказание социальной помощи отдельным категориям граждан </t>
  </si>
  <si>
    <t xml:space="preserve">Реализация подпрограммы "Ярославские каникулы" в части оплаты стоимости наборов продуктов питания в лагерях с дневной формой пребывания детей </t>
  </si>
  <si>
    <t xml:space="preserve">Субсидия на оплату стоимости набора продуктов питания в лагерях с дневной формой пребывания детей, расположенных на территории Ярославской области </t>
  </si>
  <si>
    <t xml:space="preserve">Обеспечение  функционирования в вечернее время спортивных залов общеобразовательных школ для занятий в них обучающихся  </t>
  </si>
  <si>
    <t xml:space="preserve">Реализация мероприятий  муниципальной целевой программы  развития субъектов  малого и среднего предпринимательства </t>
  </si>
  <si>
    <t xml:space="preserve">Реализация программ повышения  эффективности управления и  распоряжения муниципальной собственностью </t>
  </si>
  <si>
    <t xml:space="preserve">Строительство, модернизация, ремонт и содержание автомобильных дорог общего пользования, в том числе  дорог в поселениях </t>
  </si>
  <si>
    <t xml:space="preserve"> Субсидии организациям автомобильного транспорта на возмещение затрат на оказание транспортных услуг населению в межмуниципальном сообщении  </t>
  </si>
  <si>
    <t xml:space="preserve">Реализация мероприятий  по возмещению части затрат организациям любых форм собственности и индивидуальным предпринимателям , оказывающим  социально значимые бытовые  услуги сельскому населению </t>
  </si>
  <si>
    <t xml:space="preserve">Дотация  поселениям  Большесельского муниципального района на выравнивание бюджетной обеспеченности из районного бюджета </t>
  </si>
  <si>
    <t xml:space="preserve">Мероприятия  на  обеспечение  казначейской системы  исполнения бюджета </t>
  </si>
  <si>
    <t xml:space="preserve">Глава муниципального образования </t>
  </si>
  <si>
    <t xml:space="preserve">Руководитель контрольно-счетной палаты  муниципального   образования и его заместители   </t>
  </si>
  <si>
    <t xml:space="preserve"> Субвенция на обеспечение профилактики безнадзорности, правонарушений несовершеннолетних и защиты их прав  </t>
  </si>
  <si>
    <t xml:space="preserve"> Субвенция на реализацию отдельных полномочий в сфере законодательства об административных правонарушениях  </t>
  </si>
  <si>
    <t>Транзитные расходы</t>
  </si>
  <si>
    <t xml:space="preserve">Дотации поселениям Ярославской области на выравнивание бюджетной обеспеченности  </t>
  </si>
  <si>
    <t>02.3.01.00000</t>
  </si>
  <si>
    <t>02.2.01.10080</t>
  </si>
  <si>
    <t>02.2.01.70650</t>
  </si>
  <si>
    <t xml:space="preserve">Муниципальная программа «Развитие образования и молодежная политика  в Большесельском муниципальном районе»   </t>
  </si>
  <si>
    <t xml:space="preserve">Ведомственная  целевая  программа Управления образования администрации Большесельского муниципального района </t>
  </si>
  <si>
    <t xml:space="preserve">Обеспечение деятельности дошкольных учреждений </t>
  </si>
  <si>
    <t xml:space="preserve">Обеспечение деятельности общеобразовательных  учреждений </t>
  </si>
  <si>
    <t xml:space="preserve">Обеспечение деятельности  учреждений дополнительного образования , в сфере образования </t>
  </si>
  <si>
    <t xml:space="preserve">Учебно-методические  кабинеты централизованные бухгалтерии </t>
  </si>
  <si>
    <t xml:space="preserve">Субвенция на выплату единовременного пособия при всех формах устройства детей, лишенных родительского попечения, в семью за счет средств федерального бюджета  </t>
  </si>
  <si>
    <t>Субвенция на компенсацию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деятельность.</t>
  </si>
  <si>
    <t xml:space="preserve">Субвенция на содержание ребенка в семье опекуна и приемной семье, а также вознаграждение, причитающееся приемному родителю </t>
  </si>
  <si>
    <t xml:space="preserve">Субвенция на государственную поддержку опеки и попечительства </t>
  </si>
  <si>
    <t>Субвенция на выплаты медицинским работникам, осуществляющим медицинское обслуживание обучающихся и воспитанников муниципальных образовательных организаций.</t>
  </si>
  <si>
    <t>Субвенция на организацию образовательного процесса в образовательных организациях.</t>
  </si>
  <si>
    <t xml:space="preserve">Субвенция на обеспечение деятельности органов опеки и попечительства </t>
  </si>
  <si>
    <t>Субвенция на организацию образовательного процесса в дошкольных образовательных организациях.</t>
  </si>
  <si>
    <t xml:space="preserve">Обеспечение деятельности учреждений, подведомственных учредителю в сфере  молодежной политики  </t>
  </si>
  <si>
    <t xml:space="preserve">Субсидия на оказание (выполнение) муниципальными учреждениями услуг (работ) в сфере молодежной политики  </t>
  </si>
  <si>
    <t xml:space="preserve">Муниципальная программа  «Социальная поддержка населения  Большесельского муниципального района» </t>
  </si>
  <si>
    <t xml:space="preserve">Ведомственная  целевая программа  «Социальная поддержка  населения  Большесельского  района» </t>
  </si>
  <si>
    <t xml:space="preserve">Субвенции на оплату жилищно-коммунальных услуг отдельным категориям граждан за счет средств федерального бюджета </t>
  </si>
  <si>
    <t xml:space="preserve">Субвенции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 </t>
  </si>
  <si>
    <t xml:space="preserve">Субвенция на предоставление гражданам субсидий на оплату жилого помещения и коммунальных услуг </t>
  </si>
  <si>
    <t xml:space="preserve">Субвенция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 </t>
  </si>
  <si>
    <t xml:space="preserve">Субвенция на денежные выплаты </t>
  </si>
  <si>
    <t xml:space="preserve">Субвенция на социальную поддержку отдельных категорий граждан в части ежемесячного пособия на ребенка </t>
  </si>
  <si>
    <t xml:space="preserve">Муниципальная  целевая  программа  «Семья  и  дети  Ярославии»  </t>
  </si>
  <si>
    <t>Субвенция на компенсацию части расходов на приобретение путёвки в организации отдыха детей и их оздоровления</t>
  </si>
  <si>
    <t xml:space="preserve">Мероприятия,  направленные  на  повышение безопасности дорожного движения  </t>
  </si>
  <si>
    <t>Муниципальная  программа « Защита  населения  и  территории Большесельского муниципального района  от чрезвычайных  ситуаций, обеспечение пожарной безопасности и безопасности людей на водных объектах»</t>
  </si>
  <si>
    <t xml:space="preserve">Ведомственная  целевая  программа  «Повышение  безопасности жизнедеятельности  населения Большесельского муниципального района» </t>
  </si>
  <si>
    <t xml:space="preserve">Реализация мероприятий по  защите населения от чрезвычайных ситуаций  </t>
  </si>
  <si>
    <t xml:space="preserve">Обеспечение деятельности МУ "Единая дежурно-диспетчерская служба Большесельского муниципального района" </t>
  </si>
  <si>
    <t xml:space="preserve">Муниципальная  программа «Развитие  культуры и туризма в Большесельском  муниципальном  районе»  </t>
  </si>
  <si>
    <t xml:space="preserve">Обеспечение деятельности  учреждений дополнительного образования, в сфере культуры  </t>
  </si>
  <si>
    <t xml:space="preserve">Муниципальная целевая программа «Развитие  туризма и отдыха на территории Большесельского муниципального района» </t>
  </si>
  <si>
    <t xml:space="preserve">Реализация мероприятий , направленных на развитие туризма и отдыха  </t>
  </si>
  <si>
    <t>Муниципальная программа  «Развитие  физической культуры и спорта в Большесельском муниципальном районе»</t>
  </si>
  <si>
    <t xml:space="preserve">Ведомственная  целевая  программа  «Развитие  физической  культуры  и  спорта в Большесельском муниципальном районе»  </t>
  </si>
  <si>
    <t xml:space="preserve">Мероприятия в  области физической культуры и спорта </t>
  </si>
  <si>
    <t>Муниципальная программа  «Эффективная  власть  в Большесельском  муниципальном районе»</t>
  </si>
  <si>
    <t xml:space="preserve">Муниципальная  целевая  программа  «Развитие  муниципальной службы в Большесельском  муниципальном  районе» </t>
  </si>
  <si>
    <t xml:space="preserve">Реализация  программ развития муниципальной службы </t>
  </si>
  <si>
    <t>Обеспечение деятельности МУ "Архив" Большесельского муниципального района"</t>
  </si>
  <si>
    <t>Мероприятия по проведению схемы территориального планирования.</t>
  </si>
  <si>
    <t>Муниципальная программа "Обеспечение доступным и комфортным жильем населения Большесельского муниципального района"</t>
  </si>
  <si>
    <t>Реализация мероприятий по материально-техническому и транспортному обеспечению деятельности органов исполнительной власти Большесельского муниципального района</t>
  </si>
  <si>
    <t>Муниципальная программа «Развитие  дорожного  хозяйства и  транспорта  в Большесельском  муниципальном  районе»</t>
  </si>
  <si>
    <t xml:space="preserve"> Субсидия на финансирование дорожного хозяйства </t>
  </si>
  <si>
    <t xml:space="preserve">Ведомственная  целевая  программа  «Поддержка автомобильного  пассажирского  транспорта общего  пользования на территории Большесельского муниципального района» </t>
  </si>
  <si>
    <t xml:space="preserve">Субвенция на освобождение от оплаты стоимости проезда лиц, находящихся под диспансерным наблюдением в связи с туберкулезом, и больных туберкулезом </t>
  </si>
  <si>
    <t xml:space="preserve"> Субвенция на освобождение от оплаты стоимости проезда детей из многодетных семей, обучающихся в общеобразовательных организациях. </t>
  </si>
  <si>
    <t xml:space="preserve">Муниципальная  программа  «Развитие  сельского хозяйства в Большесельском муниципальном районе» </t>
  </si>
  <si>
    <t>Ведомственная  целевая  программа  «Поддержка  потребительского рынка на территории Большесельского муниципального района»</t>
  </si>
  <si>
    <t>Муниципальная целевая программа "Условия трудового соперничества и меры поощрения работников сельского хозяйства Большесельского муниципального района"</t>
  </si>
  <si>
    <t>Мероприятия, направленные на поддержку сельского хозяйства</t>
  </si>
  <si>
    <t>Непрограммные  расходы</t>
  </si>
  <si>
    <t>Осуществление полномочий Российской Федерации по государственной регистрации актов гражданского состояния.</t>
  </si>
  <si>
    <t xml:space="preserve">Субвенция на осуществление первичного воинского учета на территориях, где отсутствуют военные комиссариаты  </t>
  </si>
  <si>
    <t>Обеспечение условий для предоставления услуг, выполнения работ в сфере молодежной политики</t>
  </si>
  <si>
    <t>02.3.00.00000</t>
  </si>
  <si>
    <t>03.3.02.10150</t>
  </si>
  <si>
    <t>08.1.00.10200</t>
  </si>
  <si>
    <t>11.2.00.00000</t>
  </si>
  <si>
    <t>15.1.00.00000</t>
  </si>
  <si>
    <t>21.0.00.00000</t>
  </si>
  <si>
    <t>21.1.00.00000</t>
  </si>
  <si>
    <t>21.2.00.00000</t>
  </si>
  <si>
    <t>21.3.00.00000</t>
  </si>
  <si>
    <t>21.6.00.00000</t>
  </si>
  <si>
    <t xml:space="preserve">Муниципальная целевая  программа  «Развитие  сети  автомобильных  дорог  общего  пользования  местного  значения Большесельского муниципального района»  </t>
  </si>
  <si>
    <t>25.4.00.00000</t>
  </si>
  <si>
    <t>50.0.00.12010</t>
  </si>
  <si>
    <t>50.0.00.12020</t>
  </si>
  <si>
    <t>50.0.00.12030</t>
  </si>
  <si>
    <t>50.0.00.12040</t>
  </si>
  <si>
    <t>99.0.00.00000</t>
  </si>
  <si>
    <t>99.0.00.51180</t>
  </si>
  <si>
    <t>99.0.00.72970</t>
  </si>
  <si>
    <t>10.1.01.00000</t>
  </si>
  <si>
    <t>24.1.01.72440</t>
  </si>
  <si>
    <t>11.2.01.00000</t>
  </si>
  <si>
    <t>21.1.01.00000</t>
  </si>
  <si>
    <t>Организация предоставления муниципальных услуг и выполнения  работ муниципальными  образовательными организациями и муниципальными учреждениями сферы образования</t>
  </si>
  <si>
    <t>Развитие градостроительной документации в Большесельском муниципальном районе</t>
  </si>
  <si>
    <t>05.1.01.10830</t>
  </si>
  <si>
    <t>Формирование безопасного поведения участников дорожного движения,в том числе предупреждение детского дорожно-транспортного травматизма</t>
  </si>
  <si>
    <t>10.2.01.00000</t>
  </si>
  <si>
    <t>Совершенствование работы единой диспетчерской службы района,развитие и организация эксплуатации системы обеспечения вызова экстренных оперативных служб по единому номеру "112"</t>
  </si>
  <si>
    <t>Предоставление муниципальных услуг (выполнение работ) в области образования в сфере культуры</t>
  </si>
  <si>
    <t>Развитие туризма и отдыха на территории Большесельского муниципального района</t>
  </si>
  <si>
    <t>13.1.01.10360</t>
  </si>
  <si>
    <t>11.2.01.10350</t>
  </si>
  <si>
    <t>15.1.02.10400</t>
  </si>
  <si>
    <t>Повышение профессионализма и компетентности муниципальных служащих</t>
  </si>
  <si>
    <t>21.2.01.00000</t>
  </si>
  <si>
    <t>Оптимизация структуры муниципальной собственности Большесельского муниципального района Ярославской области</t>
  </si>
  <si>
    <t>21.6.01.00000</t>
  </si>
  <si>
    <t>Организация транспортного и хозяйственного обслуживания органов местного самоуправления администрации Большесельского муниципального района</t>
  </si>
  <si>
    <t>Строительство,реконструкция,капитальный ремонт,ремонт и содержание автомобильных дорог общего пользования</t>
  </si>
  <si>
    <t>21.6.01.10890</t>
  </si>
  <si>
    <t>21.1.01.10410</t>
  </si>
  <si>
    <t>21.2.01.10420</t>
  </si>
  <si>
    <t>24.1.01.10500</t>
  </si>
  <si>
    <t>Осуществление внутримуниципальных перевозок на территории Большесельского муниципального района</t>
  </si>
  <si>
    <t>24.2.01.10510</t>
  </si>
  <si>
    <t>25.2.01.10530</t>
  </si>
  <si>
    <t>25.3.01.10520</t>
  </si>
  <si>
    <t>36.1.01.10600</t>
  </si>
  <si>
    <t>36.1.02.00000</t>
  </si>
  <si>
    <t>02.1.01.10030</t>
  </si>
  <si>
    <t>08.2.01.10210</t>
  </si>
  <si>
    <t>Развитие системы профилактики  немедицинского потребления наркотиков</t>
  </si>
  <si>
    <t>08.2.01.71430</t>
  </si>
  <si>
    <t>Субсидия на  обеспечение функционирования в вечернее время спортивных залов  общеобразовательных организаций для занятий в них обучающихся</t>
  </si>
  <si>
    <t>10.2.01.10240</t>
  </si>
  <si>
    <t>10.1.01.10230</t>
  </si>
  <si>
    <t>36.1.02.10610</t>
  </si>
  <si>
    <t>Предоставление социальных услуг отдельным категориям граждан при  проезде в транспорте общего пользования</t>
  </si>
  <si>
    <t>24.2.02.72550</t>
  </si>
  <si>
    <t>24.2.02.72560</t>
  </si>
  <si>
    <t>23.0.00.00000</t>
  </si>
  <si>
    <t>23.1.00.00000</t>
  </si>
  <si>
    <t>Поддержка средств массовой информации</t>
  </si>
  <si>
    <t>23.1.01.00000</t>
  </si>
  <si>
    <t>23.1.01.10460</t>
  </si>
  <si>
    <t>Координация деятельности субъектов патриотического воспитания Большесельского муниципального района</t>
  </si>
  <si>
    <t>Обеспечение услуг по ведению бухгалтерского, налогового учета и отчетности муниципальных учреждений системы образования и Управления образования БМР</t>
  </si>
  <si>
    <t>02.1.05.00000</t>
  </si>
  <si>
    <t>03.1.02.00000</t>
  </si>
  <si>
    <t>03.1.03.00000</t>
  </si>
  <si>
    <t>Социальная защита семей с детьми, инвалидов, ветеранов, граждан и детей, оказавшихся в трудной жизненной ситуации</t>
  </si>
  <si>
    <t>03.1.06.00000</t>
  </si>
  <si>
    <t>03.1.07.00000</t>
  </si>
  <si>
    <t>Организация выплат ежемесячных  пенсий за выслугу лет муниципальным служащим района</t>
  </si>
  <si>
    <t>Поддержка деятельности  общественных объединений района</t>
  </si>
  <si>
    <t>11.1.04.10650</t>
  </si>
  <si>
    <t>Субвенция на организацию питания обучающихся образовательных организаций</t>
  </si>
  <si>
    <t xml:space="preserve">Субвенция  на ежемесячную денежную выплату, назначаемую в случае рождения третьего ребенка или последующих детей до достижения ребенком возраста трех лет, за счет средств областного бюджета </t>
  </si>
  <si>
    <t>Обеспечение отдыха и оздоровления детей на территории  Ярославской области</t>
  </si>
  <si>
    <t>Подведение итогов соревнований в агропромышленном комплексе,за счет средств местного бюджета</t>
  </si>
  <si>
    <t>Создание условий для обеспечения предприятий  агропромышленного комплекса высококвалифицированными специалистами, специалистами массовых профессий и информационно-консультационное  обслуживание сельских  товаропроизводителей</t>
  </si>
  <si>
    <t>25.4.02.00000</t>
  </si>
  <si>
    <t>Субвенция на поддержку сельскохозяйственного производства в части организационных мероприятий в рамках предоставления субсидий  сельскохозяйственным производителям</t>
  </si>
  <si>
    <t>25.4.02.74450</t>
  </si>
  <si>
    <t xml:space="preserve">Субвенция  на выплату  пособий по уходу  за  ребенком  до достижения  им  возраста полутора лет , не подлежащим обязательному  социальному  страхованию на  случай  временной нетрудоспособности  и в связи с материнством,за счет средств федерального бюджета  </t>
  </si>
  <si>
    <t xml:space="preserve">Субвенция  на  выплату  пособий при рождении ребенка  гражданам,  не  подлежащим  обязательному  социальному  страхованию на  случай  временной нетрудоспособности и в связи с материнством, за счет средств федерального бюджета  </t>
  </si>
  <si>
    <t>03.1.02.70850</t>
  </si>
  <si>
    <t>Муниципальная поддержка неработающих пенсионеров в  органах власти</t>
  </si>
  <si>
    <t>03.1.07.10100</t>
  </si>
  <si>
    <t>Реализация мероприятий направленных на поддержку общественных организаций</t>
  </si>
  <si>
    <t>03.1.06.10120</t>
  </si>
  <si>
    <t>03.1.03.70890</t>
  </si>
  <si>
    <t>03.1.01.51370</t>
  </si>
  <si>
    <t>03.1.01.52200</t>
  </si>
  <si>
    <t>03.1.01.52500</t>
  </si>
  <si>
    <t>03.1.01.52700</t>
  </si>
  <si>
    <t>03.1.01.53810</t>
  </si>
  <si>
    <t>03.1.01.70740</t>
  </si>
  <si>
    <t>03.1.01.53850</t>
  </si>
  <si>
    <t>03.1.01.70750</t>
  </si>
  <si>
    <t>03.1.01.70840</t>
  </si>
  <si>
    <t>03.1.01.70860</t>
  </si>
  <si>
    <t>03.1.01.70870</t>
  </si>
  <si>
    <t>03.1.01.73040</t>
  </si>
  <si>
    <t>03.1.01.R0840</t>
  </si>
  <si>
    <t>02.1.02.70510</t>
  </si>
  <si>
    <t>02.1.05.10040</t>
  </si>
  <si>
    <t>02.1.02.10010</t>
  </si>
  <si>
    <t>02.1.02.10020</t>
  </si>
  <si>
    <t>02.1.02.70520</t>
  </si>
  <si>
    <t>02.1.02.70530</t>
  </si>
  <si>
    <t>02.1.02.73110</t>
  </si>
  <si>
    <t>Предоставление  субсидий  бюджетным,  автономным  учреждениям  и  иным  некоммерческим  организациям</t>
  </si>
  <si>
    <t>Социальное  обеспечение  и  иные  выплаты  населению</t>
  </si>
  <si>
    <t xml:space="preserve">Закупка  товаров ,  работ  и  услуг  для  государственных  ( муниципальных)  нужд  </t>
  </si>
  <si>
    <t>Расходы  на  выплаты  персоналу  в  целях  обеспечения  выполнения  функций  государственными  ( муниципальными)  органами,  казенными  учреждениями,  органами  управления  государственными  внебюджетными  фондами</t>
  </si>
  <si>
    <t>Иные  бюджетные  ассигнования</t>
  </si>
  <si>
    <t>Межбюджетные  трансферты</t>
  </si>
  <si>
    <t>Итого</t>
  </si>
  <si>
    <t>Субвенция на отлов и содержание  безнадзорных животных</t>
  </si>
  <si>
    <t>Код  целевой  классификации</t>
  </si>
  <si>
    <t>Вид  расходов</t>
  </si>
  <si>
    <t>Наименование</t>
  </si>
  <si>
    <t>Дефицит  (-),  профицит (+)</t>
  </si>
  <si>
    <t xml:space="preserve">Закупка  товаров,  работ  и  услуг  для  государственных  (муниципальных)  нужд  </t>
  </si>
  <si>
    <t xml:space="preserve">Закупка  товаров ,  работ  и  услуг  для  государственных  (муниципальных)  нужд  </t>
  </si>
  <si>
    <t xml:space="preserve">Глава муниципального района                                                                                 В.А.Лубенин </t>
  </si>
  <si>
    <t>Субвенция на социальную поддержку граждан, подвергшихся воздействию радиации, за счёт средств федерального бюджета</t>
  </si>
  <si>
    <t>Субвенция на социальную поддержку отдельных категорий граждан   в части ежемесячной денежной выплаты ветеранам труда, труженикам тыла, реабилитированным лицам</t>
  </si>
  <si>
    <t xml:space="preserve">Cсубвенция на оплату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 </t>
  </si>
  <si>
    <t xml:space="preserve">Субвенция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областного бюджета </t>
  </si>
  <si>
    <t>Обеспечение эффективного предупреждения и ликвидации чрезвычайных ситуаций природного и техногенного характера,пожаров,происшествий на водных объектах,а также ликвидации последствий террористических актов и военных действий</t>
  </si>
  <si>
    <t xml:space="preserve">Резервный фонд исполнительных органов  муниципальной власти </t>
  </si>
  <si>
    <t xml:space="preserve">Субвенция  на  составление (изменение) списков кандидатов в присяжные заседатели федеральных судов общей юрисдикции </t>
  </si>
  <si>
    <t>Субвенция на частичную оплату стоимости путевки в организации отдыха детей и их  оздоровления</t>
  </si>
  <si>
    <t>03.3.02.75160</t>
  </si>
  <si>
    <t>Условно утвержденные расходы</t>
  </si>
  <si>
    <t xml:space="preserve">Всего </t>
  </si>
  <si>
    <t>Субвенция на компенсацию отдельным категориям граждан оплаты взноса на капитальный ремонт общего имущества в многоквартирном доме</t>
  </si>
  <si>
    <t>03.1.01.75230</t>
  </si>
  <si>
    <t>03.5.00.00000</t>
  </si>
  <si>
    <t>03.5.01.00000</t>
  </si>
  <si>
    <t>Информационное обеспечение и пропаганда охраны труда</t>
  </si>
  <si>
    <t>Мероприятия по улучшению  условий и охраны труда</t>
  </si>
  <si>
    <t>03.5.01.10260</t>
  </si>
  <si>
    <t xml:space="preserve">Софинансирование субсидии на реализацию мероприятий по  патриотическому воспитанию граждан </t>
  </si>
  <si>
    <t>02.3.01.S4880</t>
  </si>
  <si>
    <t>Обеспечение  деятельности  учреждений  подведомственных учредителю  в  сфере  культуры</t>
  </si>
  <si>
    <t>Субсидия на капитальный ремонт, ремонт и содержание мостовых сооружений муниципальной собственности, обеспечивающих транзитный проезд по автомобильным дорогам регионального, межмуниципального, федерального значения, за счет средств областного бюджета</t>
  </si>
  <si>
    <t>11.1.02.10290</t>
  </si>
  <si>
    <t>2018год</t>
  </si>
  <si>
    <t>2019год</t>
  </si>
  <si>
    <t xml:space="preserve">Ведомственная целевая программа «Реализация молодежной политики на территории Большесельского муниципального района»  </t>
  </si>
  <si>
    <t xml:space="preserve">Муниципальная целевая программа  «Патриотическое воспитание граждан РФ, проживающих на территории Большесельского муниципального района»  </t>
  </si>
  <si>
    <t>Предоставление социальных услуг населению Большесельского района на основе соблюдения стандартов и нормативов</t>
  </si>
  <si>
    <t xml:space="preserve">Муниципальная  целевая  программа  «Улучшение условий  и охраны труда в  Большесельском муниципальном районе»  </t>
  </si>
  <si>
    <t>Муниципальная  целевая программа  "Актуализация градостроительной документации Большесельского муниципального района на 2016-2018гг"</t>
  </si>
  <si>
    <t>Муниципальная программа «Обеспечение общественного порядка  и  противодействие  преступности на  территории   Большесельского муниципального района»</t>
  </si>
  <si>
    <t xml:space="preserve">Муниципальная целевая программа «Повышение безопасности  дорожного  движения в Большесельском муниципальном районе на 2016-2018 годы» </t>
  </si>
  <si>
    <t>Ведомственная целевая программа "Совершенствование единой дежурно-диспетчерской службы Большесельского муниципального района на 2015-2017 годы"</t>
  </si>
  <si>
    <t>Ведомственная  целевая  программа  «Развитие  сферы  культуры  в Большесельского муниципального района»</t>
  </si>
  <si>
    <t>Муниципальная  программа «Экономическое развитие   в Большесельском муниципальном  районе»</t>
  </si>
  <si>
    <t xml:space="preserve">Муниципальная  целевая  программа  «Развитие малого и среднего  предпринимательства в Большесельском муниципальном районе на 2016-2018г.» </t>
  </si>
  <si>
    <t xml:space="preserve">Ведомственная  целевая  программа «Повышение эффективности  управления  и  распоряжения муниципальной собственностью  Большесельского муниципального района на 2015-2017 годы»  </t>
  </si>
  <si>
    <t xml:space="preserve">Ведомственная  целевая  программа «Развитие  архивного дела  в  Большесельском  муниципальном  районе на 2017-2019 годы» </t>
  </si>
  <si>
    <t>21.3.02.00000</t>
  </si>
  <si>
    <t>21.3.02.10430</t>
  </si>
  <si>
    <t>Обеспечение сохранности документов,хранящихся в МУ "Архив Большесельского МР"</t>
  </si>
  <si>
    <t>Ведомственная целевая программа "Обеспечение функционирования органов местного самоуправления администрации Большесельского муниципального района на 2015-2017г."</t>
  </si>
  <si>
    <t>Ведомственная целевая программа "Поддержка СМИ в Большесельском муниципальном районе"</t>
  </si>
  <si>
    <t>Муниципальная  целевая программа "Развитие агропромышленного комплекса Большесельского муниципального района на 2015-2017 годы"</t>
  </si>
  <si>
    <t>Муниципальная  программа  «Создание условий для эффективного управления  муниципальными  финансами в Большесельском  муниципальном районе»</t>
  </si>
  <si>
    <t xml:space="preserve">Муниципальная  целевая  программа  «Управление  муниципальными  финансами  Большесельского муниципального  района»  </t>
  </si>
  <si>
    <t>Расходы районного бюджета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плановый период 2018 и 2019 годов</t>
  </si>
  <si>
    <t>к Собранию Представителей</t>
  </si>
  <si>
    <t xml:space="preserve">№    от </t>
  </si>
  <si>
    <t>99.0.00.74420</t>
  </si>
  <si>
    <t>Приложение № 6</t>
  </si>
  <si>
    <t>24.1.01.75210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</si>
</sst>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97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49" fontId="0" fillId="0" borderId="1" xfId="0" applyNumberFormat="1" applyBorder="1" applyAlignment="1">
      <alignment horizontal="center"/>
    </xf>
    <xf numFmtId="0" fontId="0" fillId="0" borderId="0" xfId="0" applyAlignment="1">
      <alignment wrapText="1"/>
    </xf>
    <xf numFmtId="0" fontId="3" fillId="0" borderId="1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/>
    <xf numFmtId="49" fontId="4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wrapText="1"/>
    </xf>
    <xf numFmtId="49" fontId="1" fillId="2" borderId="1" xfId="0" applyNumberFormat="1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center"/>
    </xf>
    <xf numFmtId="0" fontId="0" fillId="2" borderId="1" xfId="0" applyFill="1" applyBorder="1"/>
    <xf numFmtId="0" fontId="2" fillId="0" borderId="1" xfId="0" applyFont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4" fillId="4" borderId="1" xfId="0" applyFont="1" applyFill="1" applyBorder="1" applyAlignment="1">
      <alignment wrapText="1"/>
    </xf>
    <xf numFmtId="49" fontId="4" fillId="0" borderId="1" xfId="0" applyNumberFormat="1" applyFont="1" applyBorder="1"/>
    <xf numFmtId="0" fontId="4" fillId="3" borderId="1" xfId="0" applyFont="1" applyFill="1" applyBorder="1"/>
    <xf numFmtId="0" fontId="0" fillId="5" borderId="0" xfId="0" applyFill="1"/>
    <xf numFmtId="0" fontId="0" fillId="3" borderId="0" xfId="0" applyFill="1"/>
    <xf numFmtId="0" fontId="0" fillId="4" borderId="1" xfId="0" applyFill="1" applyBorder="1"/>
    <xf numFmtId="49" fontId="0" fillId="0" borderId="1" xfId="0" applyNumberFormat="1" applyBorder="1"/>
    <xf numFmtId="49" fontId="0" fillId="4" borderId="1" xfId="0" applyNumberFormat="1" applyFill="1" applyBorder="1"/>
    <xf numFmtId="49" fontId="1" fillId="2" borderId="1" xfId="0" applyNumberFormat="1" applyFont="1" applyFill="1" applyBorder="1"/>
    <xf numFmtId="0" fontId="1" fillId="2" borderId="1" xfId="0" applyFont="1" applyFill="1" applyBorder="1"/>
    <xf numFmtId="0" fontId="5" fillId="0" borderId="0" xfId="0" applyFont="1" applyBorder="1" applyAlignment="1">
      <alignment wrapText="1"/>
    </xf>
    <xf numFmtId="0" fontId="4" fillId="6" borderId="1" xfId="0" applyFont="1" applyFill="1" applyBorder="1" applyAlignment="1">
      <alignment wrapText="1"/>
    </xf>
    <xf numFmtId="0" fontId="0" fillId="6" borderId="1" xfId="0" applyFill="1" applyBorder="1" applyAlignment="1">
      <alignment wrapText="1"/>
    </xf>
    <xf numFmtId="49" fontId="6" fillId="0" borderId="1" xfId="0" applyNumberFormat="1" applyFont="1" applyBorder="1" applyAlignment="1">
      <alignment horizontal="center"/>
    </xf>
    <xf numFmtId="0" fontId="6" fillId="0" borderId="1" xfId="0" applyFont="1" applyBorder="1"/>
    <xf numFmtId="0" fontId="6" fillId="6" borderId="1" xfId="0" applyFont="1" applyFill="1" applyBorder="1" applyAlignment="1">
      <alignment wrapText="1"/>
    </xf>
    <xf numFmtId="0" fontId="6" fillId="4" borderId="1" xfId="0" applyFont="1" applyFill="1" applyBorder="1" applyAlignment="1">
      <alignment wrapText="1"/>
    </xf>
    <xf numFmtId="0" fontId="0" fillId="4" borderId="0" xfId="0" applyFill="1"/>
    <xf numFmtId="0" fontId="0" fillId="0" borderId="1" xfId="0" applyFont="1" applyBorder="1" applyAlignment="1">
      <alignment wrapText="1"/>
    </xf>
    <xf numFmtId="0" fontId="8" fillId="3" borderId="1" xfId="0" applyFont="1" applyFill="1" applyBorder="1" applyAlignment="1">
      <alignment wrapText="1"/>
    </xf>
    <xf numFmtId="49" fontId="0" fillId="0" borderId="1" xfId="0" applyNumberFormat="1" applyFont="1" applyBorder="1" applyAlignment="1">
      <alignment horizontal="center"/>
    </xf>
    <xf numFmtId="0" fontId="10" fillId="0" borderId="0" xfId="0" applyFont="1"/>
    <xf numFmtId="0" fontId="10" fillId="0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right" wrapText="1"/>
    </xf>
    <xf numFmtId="0" fontId="10" fillId="0" borderId="1" xfId="0" applyFont="1" applyBorder="1" applyAlignment="1">
      <alignment horizontal="right"/>
    </xf>
    <xf numFmtId="0" fontId="12" fillId="0" borderId="1" xfId="0" applyFont="1" applyBorder="1" applyAlignment="1">
      <alignment horizontal="right"/>
    </xf>
    <xf numFmtId="0" fontId="12" fillId="4" borderId="1" xfId="0" applyFont="1" applyFill="1" applyBorder="1" applyAlignment="1">
      <alignment wrapText="1"/>
    </xf>
    <xf numFmtId="0" fontId="10" fillId="0" borderId="1" xfId="0" applyFont="1" applyBorder="1" applyAlignment="1">
      <alignment wrapText="1"/>
    </xf>
    <xf numFmtId="0" fontId="10" fillId="4" borderId="1" xfId="0" applyFont="1" applyFill="1" applyBorder="1" applyAlignment="1">
      <alignment wrapText="1"/>
    </xf>
    <xf numFmtId="0" fontId="10" fillId="4" borderId="1" xfId="0" applyFont="1" applyFill="1" applyBorder="1" applyAlignment="1">
      <alignment horizontal="right"/>
    </xf>
    <xf numFmtId="0" fontId="12" fillId="4" borderId="1" xfId="0" applyFont="1" applyFill="1" applyBorder="1" applyAlignment="1">
      <alignment horizontal="right"/>
    </xf>
    <xf numFmtId="14" fontId="10" fillId="0" borderId="1" xfId="0" applyNumberFormat="1" applyFont="1" applyBorder="1" applyAlignment="1">
      <alignment horizontal="right"/>
    </xf>
    <xf numFmtId="0" fontId="14" fillId="4" borderId="1" xfId="0" applyFont="1" applyFill="1" applyBorder="1"/>
    <xf numFmtId="0" fontId="15" fillId="4" borderId="1" xfId="0" applyFont="1" applyFill="1" applyBorder="1"/>
    <xf numFmtId="0" fontId="10" fillId="4" borderId="1" xfId="0" applyFont="1" applyFill="1" applyBorder="1" applyAlignment="1">
      <alignment horizontal="center"/>
    </xf>
    <xf numFmtId="49" fontId="11" fillId="4" borderId="1" xfId="0" applyNumberFormat="1" applyFont="1" applyFill="1" applyBorder="1" applyAlignment="1">
      <alignment horizontal="left"/>
    </xf>
    <xf numFmtId="0" fontId="10" fillId="4" borderId="1" xfId="0" applyFont="1" applyFill="1" applyBorder="1" applyAlignment="1">
      <alignment horizontal="left"/>
    </xf>
    <xf numFmtId="0" fontId="10" fillId="4" borderId="0" xfId="0" applyFont="1" applyFill="1"/>
    <xf numFmtId="0" fontId="10" fillId="4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13" fillId="0" borderId="0" xfId="1" applyNumberFormat="1" applyFont="1" applyFill="1" applyAlignment="1" applyProtection="1">
      <alignment vertical="center" wrapText="1"/>
      <protection hidden="1"/>
    </xf>
    <xf numFmtId="2" fontId="11" fillId="0" borderId="1" xfId="0" applyNumberFormat="1" applyFont="1" applyBorder="1" applyAlignment="1">
      <alignment horizontal="right"/>
    </xf>
    <xf numFmtId="2" fontId="12" fillId="0" borderId="1" xfId="0" applyNumberFormat="1" applyFont="1" applyBorder="1" applyAlignment="1">
      <alignment horizontal="right"/>
    </xf>
    <xf numFmtId="2" fontId="10" fillId="0" borderId="1" xfId="0" applyNumberFormat="1" applyFont="1" applyBorder="1" applyAlignment="1">
      <alignment horizontal="right" wrapText="1"/>
    </xf>
    <xf numFmtId="2" fontId="10" fillId="0" borderId="1" xfId="0" applyNumberFormat="1" applyFont="1" applyBorder="1" applyAlignment="1">
      <alignment horizontal="right"/>
    </xf>
    <xf numFmtId="2" fontId="10" fillId="0" borderId="0" xfId="0" applyNumberFormat="1" applyFont="1"/>
    <xf numFmtId="2" fontId="10" fillId="4" borderId="1" xfId="0" applyNumberFormat="1" applyFont="1" applyFill="1" applyBorder="1" applyAlignment="1">
      <alignment horizontal="right"/>
    </xf>
    <xf numFmtId="2" fontId="12" fillId="4" borderId="1" xfId="0" applyNumberFormat="1" applyFont="1" applyFill="1" applyBorder="1" applyAlignment="1">
      <alignment horizontal="right"/>
    </xf>
    <xf numFmtId="2" fontId="10" fillId="4" borderId="0" xfId="0" applyNumberFormat="1" applyFont="1" applyFill="1"/>
    <xf numFmtId="2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right"/>
    </xf>
    <xf numFmtId="0" fontId="12" fillId="2" borderId="1" xfId="0" applyFont="1" applyFill="1" applyBorder="1" applyAlignment="1">
      <alignment wrapText="1"/>
    </xf>
    <xf numFmtId="0" fontId="10" fillId="2" borderId="1" xfId="0" applyFont="1" applyFill="1" applyBorder="1" applyAlignment="1">
      <alignment horizontal="right"/>
    </xf>
    <xf numFmtId="2" fontId="12" fillId="2" borderId="1" xfId="0" applyNumberFormat="1" applyFont="1" applyFill="1" applyBorder="1" applyAlignment="1">
      <alignment horizontal="right"/>
    </xf>
    <xf numFmtId="0" fontId="11" fillId="7" borderId="1" xfId="0" applyFont="1" applyFill="1" applyBorder="1" applyAlignment="1">
      <alignment wrapText="1"/>
    </xf>
    <xf numFmtId="0" fontId="10" fillId="7" borderId="1" xfId="0" applyFont="1" applyFill="1" applyBorder="1" applyAlignment="1">
      <alignment horizontal="right"/>
    </xf>
    <xf numFmtId="2" fontId="11" fillId="7" borderId="1" xfId="0" applyNumberFormat="1" applyFont="1" applyFill="1" applyBorder="1" applyAlignment="1">
      <alignment horizontal="right"/>
    </xf>
    <xf numFmtId="2" fontId="10" fillId="0" borderId="1" xfId="0" applyNumberFormat="1" applyFont="1" applyBorder="1"/>
    <xf numFmtId="49" fontId="11" fillId="7" borderId="1" xfId="0" applyNumberFormat="1" applyFont="1" applyFill="1" applyBorder="1" applyAlignment="1">
      <alignment horizontal="center"/>
    </xf>
    <xf numFmtId="0" fontId="12" fillId="2" borderId="1" xfId="0" applyFont="1" applyFill="1" applyBorder="1" applyAlignment="1">
      <alignment horizontal="right"/>
    </xf>
    <xf numFmtId="0" fontId="13" fillId="7" borderId="1" xfId="0" applyFont="1" applyFill="1" applyBorder="1" applyAlignment="1">
      <alignment wrapText="1"/>
    </xf>
    <xf numFmtId="0" fontId="10" fillId="0" borderId="1" xfId="0" applyFont="1" applyBorder="1" applyAlignment="1">
      <alignment horizontal="center"/>
    </xf>
    <xf numFmtId="14" fontId="10" fillId="2" borderId="1" xfId="0" applyNumberFormat="1" applyFont="1" applyFill="1" applyBorder="1" applyAlignment="1">
      <alignment horizontal="right"/>
    </xf>
    <xf numFmtId="49" fontId="11" fillId="7" borderId="1" xfId="0" applyNumberFormat="1" applyFont="1" applyFill="1" applyBorder="1" applyAlignment="1">
      <alignment horizontal="left"/>
    </xf>
    <xf numFmtId="0" fontId="10" fillId="7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/>
    </xf>
    <xf numFmtId="0" fontId="11" fillId="7" borderId="1" xfId="0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 wrapText="1"/>
    </xf>
    <xf numFmtId="0" fontId="10" fillId="4" borderId="1" xfId="0" applyFont="1" applyFill="1" applyBorder="1" applyAlignment="1">
      <alignment horizontal="center" wrapText="1"/>
    </xf>
    <xf numFmtId="0" fontId="12" fillId="4" borderId="1" xfId="0" applyFont="1" applyFill="1" applyBorder="1" applyAlignment="1"/>
    <xf numFmtId="0" fontId="10" fillId="4" borderId="1" xfId="0" applyFont="1" applyFill="1" applyBorder="1"/>
    <xf numFmtId="0" fontId="14" fillId="2" borderId="1" xfId="0" applyFont="1" applyFill="1" applyBorder="1" applyAlignment="1">
      <alignment wrapText="1"/>
    </xf>
    <xf numFmtId="0" fontId="10" fillId="0" borderId="0" xfId="0" applyFont="1" applyAlignment="1"/>
    <xf numFmtId="0" fontId="5" fillId="0" borderId="2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10" fillId="0" borderId="0" xfId="0" applyFont="1" applyAlignment="1">
      <alignment horizontal="right"/>
    </xf>
    <xf numFmtId="0" fontId="13" fillId="0" borderId="2" xfId="1" applyNumberFormat="1" applyFont="1" applyFill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0"/>
  <sheetViews>
    <sheetView topLeftCell="A79" workbookViewId="0">
      <selection activeCell="B95" sqref="B95"/>
    </sheetView>
  </sheetViews>
  <sheetFormatPr defaultRowHeight="14.5" x14ac:dyDescent="0.35"/>
  <cols>
    <col min="1" max="1" width="72.453125" customWidth="1"/>
    <col min="2" max="2" width="12.26953125" customWidth="1"/>
    <col min="3" max="3" width="10.7265625" customWidth="1"/>
    <col min="4" max="4" width="10.81640625" customWidth="1"/>
    <col min="5" max="5" width="11.1796875" customWidth="1"/>
    <col min="6" max="6" width="11.81640625" customWidth="1"/>
    <col min="7" max="7" width="3.7265625" customWidth="1"/>
  </cols>
  <sheetData>
    <row r="1" spans="1:6" ht="32.25" customHeight="1" x14ac:dyDescent="0.45">
      <c r="A1" s="93" t="s">
        <v>76</v>
      </c>
      <c r="B1" s="93"/>
      <c r="C1" s="93"/>
      <c r="D1" s="93"/>
      <c r="E1" s="93"/>
      <c r="F1" s="93"/>
    </row>
    <row r="2" spans="1:6" ht="48" customHeight="1" x14ac:dyDescent="0.35">
      <c r="A2" s="3" t="s">
        <v>41</v>
      </c>
      <c r="B2" s="4" t="s">
        <v>42</v>
      </c>
      <c r="C2" s="4" t="s">
        <v>43</v>
      </c>
      <c r="D2" s="4" t="s">
        <v>44</v>
      </c>
      <c r="E2" s="4" t="s">
        <v>45</v>
      </c>
      <c r="F2" s="15" t="s">
        <v>72</v>
      </c>
    </row>
    <row r="3" spans="1:6" ht="29" x14ac:dyDescent="0.35">
      <c r="A3" s="11" t="s">
        <v>0</v>
      </c>
      <c r="B3" s="11"/>
      <c r="C3" s="12" t="s">
        <v>46</v>
      </c>
      <c r="D3" s="13"/>
      <c r="E3" s="13"/>
      <c r="F3" s="14"/>
    </row>
    <row r="4" spans="1:6" ht="29" x14ac:dyDescent="0.35">
      <c r="A4" s="2" t="s">
        <v>1</v>
      </c>
      <c r="B4" s="2" t="s">
        <v>2</v>
      </c>
      <c r="C4" s="5"/>
      <c r="D4" s="5" t="s">
        <v>47</v>
      </c>
      <c r="E4" s="5"/>
      <c r="F4" s="1"/>
    </row>
    <row r="5" spans="1:6" ht="24.5" x14ac:dyDescent="0.35">
      <c r="A5" s="29" t="s">
        <v>110</v>
      </c>
      <c r="B5" s="8"/>
      <c r="C5" s="10"/>
      <c r="D5" s="10"/>
      <c r="E5" s="10" t="s">
        <v>68</v>
      </c>
      <c r="F5" s="9">
        <v>10570</v>
      </c>
    </row>
    <row r="6" spans="1:6" ht="24.5" x14ac:dyDescent="0.35">
      <c r="A6" s="29" t="s">
        <v>111</v>
      </c>
      <c r="B6" s="8"/>
      <c r="C6" s="10"/>
      <c r="D6" s="10"/>
      <c r="E6" s="10" t="s">
        <v>46</v>
      </c>
      <c r="F6" s="9">
        <v>10020</v>
      </c>
    </row>
    <row r="7" spans="1:6" ht="24.5" x14ac:dyDescent="0.35">
      <c r="A7" s="29" t="s">
        <v>112</v>
      </c>
      <c r="B7" s="8"/>
      <c r="C7" s="10"/>
      <c r="D7" s="10"/>
      <c r="E7" s="10" t="s">
        <v>50</v>
      </c>
      <c r="F7" s="8" t="s">
        <v>114</v>
      </c>
    </row>
    <row r="8" spans="1:6" x14ac:dyDescent="0.35">
      <c r="A8" s="29" t="s">
        <v>113</v>
      </c>
      <c r="B8" s="8"/>
      <c r="C8" s="10"/>
      <c r="D8" s="10"/>
      <c r="E8" s="10" t="s">
        <v>52</v>
      </c>
      <c r="F8" s="19" t="s">
        <v>115</v>
      </c>
    </row>
    <row r="9" spans="1:6" ht="29" x14ac:dyDescent="0.35">
      <c r="A9" s="2" t="s">
        <v>3</v>
      </c>
      <c r="B9" s="2" t="s">
        <v>2</v>
      </c>
      <c r="C9" s="5"/>
      <c r="D9" s="5" t="s">
        <v>48</v>
      </c>
      <c r="E9" s="5"/>
      <c r="F9" s="1"/>
    </row>
    <row r="10" spans="1:6" x14ac:dyDescent="0.35">
      <c r="A10" s="29" t="s">
        <v>132</v>
      </c>
      <c r="B10" s="8"/>
      <c r="C10" s="10"/>
      <c r="D10" s="10"/>
      <c r="E10" s="10" t="s">
        <v>68</v>
      </c>
      <c r="F10" s="9">
        <v>10080</v>
      </c>
    </row>
    <row r="11" spans="1:6" x14ac:dyDescent="0.35">
      <c r="A11" s="29" t="s">
        <v>133</v>
      </c>
      <c r="B11" s="8"/>
      <c r="C11" s="10"/>
      <c r="D11" s="10"/>
      <c r="E11" s="10" t="s">
        <v>46</v>
      </c>
      <c r="F11" s="9">
        <v>10080</v>
      </c>
    </row>
    <row r="12" spans="1:6" ht="24.5" x14ac:dyDescent="0.35">
      <c r="A12" s="29" t="s">
        <v>134</v>
      </c>
      <c r="B12" s="8"/>
      <c r="C12" s="10"/>
      <c r="D12" s="10"/>
      <c r="E12" s="10" t="s">
        <v>50</v>
      </c>
      <c r="F12" s="9">
        <v>10080</v>
      </c>
    </row>
    <row r="13" spans="1:6" ht="43.5" x14ac:dyDescent="0.35">
      <c r="A13" s="2" t="s">
        <v>135</v>
      </c>
      <c r="B13" s="2" t="s">
        <v>2</v>
      </c>
      <c r="C13" s="5"/>
      <c r="D13" s="5" t="s">
        <v>49</v>
      </c>
      <c r="E13" s="5"/>
      <c r="F13" s="1"/>
    </row>
    <row r="14" spans="1:6" ht="24.5" x14ac:dyDescent="0.35">
      <c r="A14" s="29" t="s">
        <v>136</v>
      </c>
      <c r="B14" s="8"/>
      <c r="C14" s="10"/>
      <c r="D14" s="10"/>
      <c r="E14" s="10" t="s">
        <v>68</v>
      </c>
      <c r="F14" s="9">
        <v>10090</v>
      </c>
    </row>
    <row r="15" spans="1:6" ht="24.5" x14ac:dyDescent="0.35">
      <c r="A15" s="29" t="s">
        <v>137</v>
      </c>
      <c r="B15" s="8"/>
      <c r="C15" s="10"/>
      <c r="D15" s="10"/>
      <c r="E15" s="10" t="s">
        <v>46</v>
      </c>
      <c r="F15" s="9">
        <v>10090</v>
      </c>
    </row>
    <row r="16" spans="1:6" ht="24.5" x14ac:dyDescent="0.35">
      <c r="A16" s="29" t="s">
        <v>207</v>
      </c>
      <c r="B16" s="8"/>
      <c r="C16" s="10"/>
      <c r="D16" s="10"/>
      <c r="E16" s="10" t="s">
        <v>50</v>
      </c>
      <c r="F16" s="9"/>
    </row>
    <row r="17" spans="1:6" x14ac:dyDescent="0.35">
      <c r="A17" s="29" t="s">
        <v>138</v>
      </c>
      <c r="B17" s="8"/>
      <c r="C17" s="10"/>
      <c r="D17" s="10"/>
      <c r="E17" s="10" t="s">
        <v>52</v>
      </c>
      <c r="F17" s="9">
        <v>10090</v>
      </c>
    </row>
    <row r="18" spans="1:6" ht="29" x14ac:dyDescent="0.35">
      <c r="A18" s="11" t="s">
        <v>4</v>
      </c>
      <c r="B18" s="11"/>
      <c r="C18" s="12" t="s">
        <v>50</v>
      </c>
      <c r="D18" s="13"/>
      <c r="E18" s="13"/>
      <c r="F18" s="14"/>
    </row>
    <row r="19" spans="1:6" ht="29" x14ac:dyDescent="0.35">
      <c r="A19" s="2" t="s">
        <v>208</v>
      </c>
      <c r="B19" s="2" t="s">
        <v>2</v>
      </c>
      <c r="C19" s="5"/>
      <c r="D19" s="5" t="s">
        <v>47</v>
      </c>
      <c r="E19" s="5"/>
      <c r="F19" s="1"/>
    </row>
    <row r="20" spans="1:6" ht="24.5" x14ac:dyDescent="0.35">
      <c r="A20" s="8" t="s">
        <v>119</v>
      </c>
      <c r="B20" s="8"/>
      <c r="C20" s="10"/>
      <c r="D20" s="10"/>
      <c r="E20" s="10" t="s">
        <v>68</v>
      </c>
      <c r="F20" s="9"/>
    </row>
    <row r="21" spans="1:6" ht="24.5" x14ac:dyDescent="0.35">
      <c r="A21" s="8" t="s">
        <v>120</v>
      </c>
      <c r="B21" s="8"/>
      <c r="C21" s="10"/>
      <c r="D21" s="10"/>
      <c r="E21" s="10" t="s">
        <v>46</v>
      </c>
      <c r="F21" s="9"/>
    </row>
    <row r="22" spans="1:6" x14ac:dyDescent="0.35">
      <c r="A22" s="8" t="s">
        <v>121</v>
      </c>
      <c r="B22" s="8"/>
      <c r="C22" s="10"/>
      <c r="D22" s="10"/>
      <c r="E22" s="10" t="s">
        <v>50</v>
      </c>
      <c r="F22" s="9"/>
    </row>
    <row r="23" spans="1:6" x14ac:dyDescent="0.35">
      <c r="A23" s="8" t="s">
        <v>122</v>
      </c>
      <c r="B23" s="8"/>
      <c r="C23" s="10"/>
      <c r="D23" s="10"/>
      <c r="E23" s="10" t="s">
        <v>52</v>
      </c>
      <c r="F23" s="9"/>
    </row>
    <row r="24" spans="1:6" x14ac:dyDescent="0.35">
      <c r="A24" s="8" t="s">
        <v>123</v>
      </c>
      <c r="B24" s="8"/>
      <c r="C24" s="10"/>
      <c r="D24" s="10"/>
      <c r="E24" s="10" t="s">
        <v>98</v>
      </c>
      <c r="F24" s="9"/>
    </row>
    <row r="25" spans="1:6" ht="24.5" x14ac:dyDescent="0.35">
      <c r="A25" s="8" t="s">
        <v>124</v>
      </c>
      <c r="B25" s="8"/>
      <c r="C25" s="10"/>
      <c r="D25" s="10"/>
      <c r="E25" s="10" t="s">
        <v>99</v>
      </c>
      <c r="F25" s="9"/>
    </row>
    <row r="26" spans="1:6" x14ac:dyDescent="0.35">
      <c r="A26" s="8" t="s">
        <v>125</v>
      </c>
      <c r="B26" s="8"/>
      <c r="C26" s="10"/>
      <c r="D26" s="10"/>
      <c r="E26" s="10" t="s">
        <v>100</v>
      </c>
      <c r="F26" s="9"/>
    </row>
    <row r="27" spans="1:6" x14ac:dyDescent="0.35">
      <c r="A27" s="8" t="s">
        <v>126</v>
      </c>
      <c r="B27" s="8"/>
      <c r="C27" s="10"/>
      <c r="D27" s="10"/>
      <c r="E27" s="10" t="s">
        <v>53</v>
      </c>
      <c r="F27" s="9"/>
    </row>
    <row r="28" spans="1:6" x14ac:dyDescent="0.35">
      <c r="A28" s="8" t="s">
        <v>127</v>
      </c>
      <c r="B28" s="8"/>
      <c r="C28" s="10"/>
      <c r="D28" s="10"/>
      <c r="E28" s="10" t="s">
        <v>130</v>
      </c>
      <c r="F28" s="9"/>
    </row>
    <row r="29" spans="1:6" x14ac:dyDescent="0.35">
      <c r="A29" s="8" t="s">
        <v>129</v>
      </c>
      <c r="B29" s="8"/>
      <c r="C29" s="10"/>
      <c r="D29" s="10"/>
      <c r="E29" s="10" t="s">
        <v>54</v>
      </c>
      <c r="F29" s="9"/>
    </row>
    <row r="30" spans="1:6" x14ac:dyDescent="0.35">
      <c r="A30" s="8" t="s">
        <v>128</v>
      </c>
      <c r="B30" s="8"/>
      <c r="C30" s="10"/>
      <c r="D30" s="10"/>
      <c r="E30" s="10" t="s">
        <v>55</v>
      </c>
      <c r="F30" s="9">
        <v>10100</v>
      </c>
    </row>
    <row r="31" spans="1:6" x14ac:dyDescent="0.35">
      <c r="A31" s="2" t="s">
        <v>6</v>
      </c>
      <c r="B31" s="17" t="s">
        <v>2</v>
      </c>
      <c r="C31" s="5"/>
      <c r="D31" s="5" t="s">
        <v>49</v>
      </c>
      <c r="E31" s="5"/>
      <c r="F31" s="1"/>
    </row>
    <row r="32" spans="1:6" x14ac:dyDescent="0.35">
      <c r="A32" s="8" t="s">
        <v>84</v>
      </c>
      <c r="B32" s="18"/>
      <c r="C32" s="10"/>
      <c r="D32" s="10"/>
      <c r="E32" s="10" t="s">
        <v>68</v>
      </c>
      <c r="F32" s="9">
        <v>10130</v>
      </c>
    </row>
    <row r="33" spans="1:7" ht="36.5" x14ac:dyDescent="0.35">
      <c r="A33" s="8" t="s">
        <v>86</v>
      </c>
      <c r="B33" s="18"/>
      <c r="C33" s="10"/>
      <c r="D33" s="10"/>
      <c r="E33" s="10" t="s">
        <v>46</v>
      </c>
      <c r="F33" s="9">
        <v>10130</v>
      </c>
    </row>
    <row r="34" spans="1:7" x14ac:dyDescent="0.35">
      <c r="A34" s="8" t="s">
        <v>87</v>
      </c>
      <c r="B34" s="18"/>
      <c r="C34" s="10"/>
      <c r="D34" s="10"/>
      <c r="E34" s="10" t="s">
        <v>50</v>
      </c>
      <c r="F34" s="9">
        <v>10130</v>
      </c>
    </row>
    <row r="35" spans="1:7" x14ac:dyDescent="0.35">
      <c r="A35" s="8" t="s">
        <v>88</v>
      </c>
      <c r="B35" s="18"/>
      <c r="C35" s="10"/>
      <c r="D35" s="10"/>
      <c r="E35" s="10" t="s">
        <v>52</v>
      </c>
      <c r="F35" s="9" t="s">
        <v>89</v>
      </c>
    </row>
    <row r="36" spans="1:7" ht="43.5" x14ac:dyDescent="0.35">
      <c r="A36" s="2" t="s">
        <v>7</v>
      </c>
      <c r="B36" s="2" t="s">
        <v>2</v>
      </c>
      <c r="C36" s="5"/>
      <c r="D36" s="5" t="s">
        <v>51</v>
      </c>
      <c r="E36" s="5"/>
      <c r="F36" s="1"/>
      <c r="G36" s="21"/>
    </row>
    <row r="37" spans="1:7" ht="15" x14ac:dyDescent="0.25">
      <c r="A37" s="30"/>
      <c r="B37" s="2"/>
      <c r="C37" s="5"/>
      <c r="D37" s="5"/>
      <c r="E37" s="5"/>
      <c r="F37" s="1"/>
      <c r="G37" s="21"/>
    </row>
    <row r="38" spans="1:7" ht="15" x14ac:dyDescent="0.25">
      <c r="A38" s="30"/>
      <c r="B38" s="2"/>
      <c r="C38" s="5"/>
      <c r="D38" s="5"/>
      <c r="E38" s="5"/>
      <c r="F38" s="1"/>
      <c r="G38" s="21"/>
    </row>
    <row r="39" spans="1:7" ht="15" x14ac:dyDescent="0.25">
      <c r="A39" s="30"/>
      <c r="B39" s="2"/>
      <c r="C39" s="5"/>
      <c r="D39" s="5"/>
      <c r="E39" s="5"/>
      <c r="F39" s="1"/>
      <c r="G39" s="21"/>
    </row>
    <row r="40" spans="1:7" ht="43.5" x14ac:dyDescent="0.35">
      <c r="A40" s="11" t="s">
        <v>209</v>
      </c>
      <c r="B40" s="11"/>
      <c r="C40" s="12" t="s">
        <v>53</v>
      </c>
      <c r="D40" s="13"/>
      <c r="E40" s="13"/>
      <c r="F40" s="14"/>
    </row>
    <row r="41" spans="1:7" ht="29" x14ac:dyDescent="0.35">
      <c r="A41" s="2" t="s">
        <v>8</v>
      </c>
      <c r="B41" s="16" t="s">
        <v>9</v>
      </c>
      <c r="C41" s="5"/>
      <c r="D41" s="5" t="s">
        <v>47</v>
      </c>
      <c r="E41" s="5"/>
      <c r="F41" s="1"/>
      <c r="G41" s="22"/>
    </row>
    <row r="42" spans="1:7" ht="29" x14ac:dyDescent="0.35">
      <c r="A42" s="2" t="s">
        <v>10</v>
      </c>
      <c r="B42" s="2" t="s">
        <v>2</v>
      </c>
      <c r="C42" s="5"/>
      <c r="D42" s="5" t="s">
        <v>48</v>
      </c>
      <c r="E42" s="5"/>
      <c r="F42" s="1"/>
    </row>
    <row r="43" spans="1:7" ht="27" customHeight="1" x14ac:dyDescent="0.35">
      <c r="A43" s="29" t="s">
        <v>85</v>
      </c>
      <c r="B43" s="8"/>
      <c r="C43" s="10"/>
      <c r="D43" s="10"/>
      <c r="E43" s="10" t="s">
        <v>68</v>
      </c>
      <c r="F43" s="9">
        <v>10210</v>
      </c>
    </row>
    <row r="44" spans="1:7" ht="27" customHeight="1" x14ac:dyDescent="0.35">
      <c r="A44" s="29" t="s">
        <v>131</v>
      </c>
      <c r="B44" s="8"/>
      <c r="C44" s="10"/>
      <c r="D44" s="10"/>
      <c r="E44" s="10" t="s">
        <v>46</v>
      </c>
      <c r="F44" s="9"/>
    </row>
    <row r="45" spans="1:7" ht="27" customHeight="1" x14ac:dyDescent="0.35">
      <c r="A45" s="29" t="s">
        <v>203</v>
      </c>
      <c r="B45" s="8"/>
      <c r="C45" s="10"/>
      <c r="D45" s="10"/>
      <c r="E45" s="10" t="s">
        <v>50</v>
      </c>
      <c r="F45" s="9"/>
    </row>
    <row r="46" spans="1:7" ht="43.5" x14ac:dyDescent="0.35">
      <c r="A46" s="2" t="s">
        <v>11</v>
      </c>
      <c r="B46" s="16" t="s">
        <v>5</v>
      </c>
      <c r="C46" s="5"/>
      <c r="D46" s="5" t="s">
        <v>49</v>
      </c>
      <c r="E46" s="5"/>
      <c r="F46" s="1"/>
      <c r="G46" s="22"/>
    </row>
    <row r="47" spans="1:7" ht="58" x14ac:dyDescent="0.35">
      <c r="A47" s="11" t="s">
        <v>12</v>
      </c>
      <c r="B47" s="11"/>
      <c r="C47" s="12" t="s">
        <v>54</v>
      </c>
      <c r="D47" s="13"/>
      <c r="E47" s="13"/>
      <c r="F47" s="14"/>
    </row>
    <row r="48" spans="1:7" ht="29" x14ac:dyDescent="0.35">
      <c r="A48" s="2" t="s">
        <v>13</v>
      </c>
      <c r="B48" s="2" t="s">
        <v>2</v>
      </c>
      <c r="C48" s="5"/>
      <c r="D48" s="5" t="s">
        <v>47</v>
      </c>
      <c r="E48" s="5"/>
      <c r="F48" s="1"/>
      <c r="G48" s="21"/>
    </row>
    <row r="49" spans="1:7" ht="29" x14ac:dyDescent="0.35">
      <c r="A49" s="2" t="s">
        <v>14</v>
      </c>
      <c r="B49" s="2" t="s">
        <v>15</v>
      </c>
      <c r="C49" s="5"/>
      <c r="D49" s="5" t="s">
        <v>48</v>
      </c>
      <c r="E49" s="5"/>
      <c r="F49" s="1"/>
      <c r="G49" s="21"/>
    </row>
    <row r="50" spans="1:7" ht="29" x14ac:dyDescent="0.35">
      <c r="A50" s="11" t="s">
        <v>16</v>
      </c>
      <c r="B50" s="11"/>
      <c r="C50" s="12" t="s">
        <v>55</v>
      </c>
      <c r="D50" s="13"/>
      <c r="E50" s="13"/>
      <c r="F50" s="14"/>
    </row>
    <row r="51" spans="1:7" ht="29" x14ac:dyDescent="0.35">
      <c r="A51" s="2" t="s">
        <v>17</v>
      </c>
      <c r="B51" s="2" t="s">
        <v>2</v>
      </c>
      <c r="C51" s="5"/>
      <c r="D51" s="5" t="s">
        <v>47</v>
      </c>
      <c r="E51" s="5"/>
      <c r="F51" s="1"/>
    </row>
    <row r="52" spans="1:7" x14ac:dyDescent="0.35">
      <c r="A52" s="8" t="s">
        <v>101</v>
      </c>
      <c r="B52" s="8"/>
      <c r="C52" s="10"/>
      <c r="D52" s="10"/>
      <c r="E52" s="10" t="s">
        <v>68</v>
      </c>
      <c r="F52" s="9">
        <v>10650</v>
      </c>
    </row>
    <row r="53" spans="1:7" x14ac:dyDescent="0.35">
      <c r="A53" s="8" t="s">
        <v>102</v>
      </c>
      <c r="B53" s="8"/>
      <c r="C53" s="10"/>
      <c r="D53" s="10"/>
      <c r="E53" s="10" t="s">
        <v>46</v>
      </c>
      <c r="F53" s="9">
        <v>10300</v>
      </c>
    </row>
    <row r="54" spans="1:7" x14ac:dyDescent="0.35">
      <c r="A54" s="8" t="s">
        <v>103</v>
      </c>
      <c r="B54" s="8"/>
      <c r="C54" s="10"/>
      <c r="D54" s="10"/>
      <c r="E54" s="10" t="s">
        <v>50</v>
      </c>
      <c r="F54" s="9">
        <v>10310</v>
      </c>
    </row>
    <row r="55" spans="1:7" x14ac:dyDescent="0.35">
      <c r="A55" s="8" t="s">
        <v>104</v>
      </c>
      <c r="B55" s="8"/>
      <c r="C55" s="10"/>
      <c r="D55" s="10"/>
      <c r="E55" s="10" t="s">
        <v>52</v>
      </c>
      <c r="F55" s="9">
        <v>10320</v>
      </c>
    </row>
    <row r="56" spans="1:7" ht="24.5" x14ac:dyDescent="0.35">
      <c r="A56" s="8" t="s">
        <v>105</v>
      </c>
      <c r="B56" s="8"/>
      <c r="C56" s="10"/>
      <c r="D56" s="10"/>
      <c r="E56" s="10" t="s">
        <v>98</v>
      </c>
      <c r="F56" s="8" t="s">
        <v>107</v>
      </c>
    </row>
    <row r="57" spans="1:7" x14ac:dyDescent="0.35">
      <c r="A57" s="8" t="s">
        <v>106</v>
      </c>
      <c r="B57" s="8"/>
      <c r="C57" s="10"/>
      <c r="D57" s="10"/>
      <c r="E57" s="10" t="s">
        <v>99</v>
      </c>
      <c r="F57" s="9">
        <v>10340</v>
      </c>
    </row>
    <row r="58" spans="1:7" ht="24.5" x14ac:dyDescent="0.35">
      <c r="A58" s="8" t="s">
        <v>108</v>
      </c>
      <c r="B58" s="8"/>
      <c r="C58" s="10"/>
      <c r="D58" s="10"/>
      <c r="E58" s="10" t="s">
        <v>100</v>
      </c>
      <c r="F58" s="8" t="s">
        <v>109</v>
      </c>
    </row>
    <row r="59" spans="1:7" ht="29" x14ac:dyDescent="0.35">
      <c r="A59" s="2" t="s">
        <v>18</v>
      </c>
      <c r="B59" s="2" t="s">
        <v>2</v>
      </c>
      <c r="C59" s="5"/>
      <c r="D59" s="5" t="s">
        <v>48</v>
      </c>
      <c r="E59" s="5"/>
      <c r="F59" s="1"/>
      <c r="G59" s="21"/>
    </row>
    <row r="60" spans="1:7" ht="29" x14ac:dyDescent="0.35">
      <c r="A60" s="11" t="s">
        <v>19</v>
      </c>
      <c r="B60" s="11"/>
      <c r="C60" s="12" t="s">
        <v>56</v>
      </c>
      <c r="D60" s="13"/>
      <c r="E60" s="13"/>
      <c r="F60" s="14"/>
    </row>
    <row r="61" spans="1:7" ht="29" x14ac:dyDescent="0.35">
      <c r="A61" s="2" t="s">
        <v>20</v>
      </c>
      <c r="B61" s="2" t="s">
        <v>2</v>
      </c>
      <c r="C61" s="5"/>
      <c r="D61" s="5" t="s">
        <v>47</v>
      </c>
      <c r="E61" s="5"/>
      <c r="F61" s="1"/>
    </row>
    <row r="62" spans="1:7" ht="24.5" x14ac:dyDescent="0.35">
      <c r="A62" s="8" t="s">
        <v>90</v>
      </c>
      <c r="B62" s="8"/>
      <c r="C62" s="10"/>
      <c r="D62" s="10"/>
      <c r="E62" s="10" t="s">
        <v>68</v>
      </c>
      <c r="F62" s="9">
        <v>10360</v>
      </c>
    </row>
    <row r="63" spans="1:7" x14ac:dyDescent="0.35">
      <c r="A63" s="8" t="s">
        <v>91</v>
      </c>
      <c r="B63" s="8"/>
      <c r="C63" s="10"/>
      <c r="D63" s="10"/>
      <c r="E63" s="10" t="s">
        <v>46</v>
      </c>
      <c r="F63" s="9">
        <v>10360</v>
      </c>
    </row>
    <row r="64" spans="1:7" ht="24.5" x14ac:dyDescent="0.35">
      <c r="A64" s="8" t="s">
        <v>92</v>
      </c>
      <c r="B64" s="8"/>
      <c r="C64" s="10"/>
      <c r="D64" s="10"/>
      <c r="E64" s="10" t="s">
        <v>50</v>
      </c>
      <c r="F64" s="9">
        <v>10360</v>
      </c>
    </row>
    <row r="65" spans="1:6" ht="24.5" x14ac:dyDescent="0.35">
      <c r="A65" s="8" t="s">
        <v>93</v>
      </c>
      <c r="B65" s="8"/>
      <c r="C65" s="10"/>
      <c r="D65" s="10"/>
      <c r="E65" s="10" t="s">
        <v>52</v>
      </c>
      <c r="F65" s="9">
        <v>10360</v>
      </c>
    </row>
    <row r="66" spans="1:6" x14ac:dyDescent="0.35">
      <c r="A66" s="8" t="s">
        <v>94</v>
      </c>
      <c r="B66" s="8"/>
      <c r="C66" s="10"/>
      <c r="D66" s="10"/>
      <c r="E66" s="10" t="s">
        <v>98</v>
      </c>
      <c r="F66" s="9">
        <v>10360</v>
      </c>
    </row>
    <row r="67" spans="1:6" x14ac:dyDescent="0.35">
      <c r="A67" s="8" t="s">
        <v>95</v>
      </c>
      <c r="B67" s="8"/>
      <c r="C67" s="10"/>
      <c r="D67" s="10"/>
      <c r="E67" s="10" t="s">
        <v>99</v>
      </c>
      <c r="F67" s="9">
        <v>10360</v>
      </c>
    </row>
    <row r="68" spans="1:6" x14ac:dyDescent="0.35">
      <c r="A68" s="8" t="s">
        <v>96</v>
      </c>
      <c r="B68" s="8"/>
      <c r="C68" s="10"/>
      <c r="D68" s="10"/>
      <c r="E68" s="10" t="s">
        <v>100</v>
      </c>
      <c r="F68" s="9">
        <v>10360</v>
      </c>
    </row>
    <row r="69" spans="1:6" x14ac:dyDescent="0.35">
      <c r="A69" s="8" t="s">
        <v>97</v>
      </c>
      <c r="B69" s="8"/>
      <c r="C69" s="10"/>
      <c r="D69" s="10"/>
      <c r="E69" s="10" t="s">
        <v>53</v>
      </c>
      <c r="F69" s="9">
        <v>10360</v>
      </c>
    </row>
    <row r="70" spans="1:6" ht="29" x14ac:dyDescent="0.35">
      <c r="A70" s="2" t="s">
        <v>210</v>
      </c>
      <c r="B70" s="2" t="s">
        <v>2</v>
      </c>
      <c r="C70" s="5"/>
      <c r="D70" s="5" t="s">
        <v>48</v>
      </c>
      <c r="E70" s="5"/>
      <c r="F70" s="1"/>
    </row>
    <row r="71" spans="1:6" x14ac:dyDescent="0.35">
      <c r="A71" s="8" t="s">
        <v>116</v>
      </c>
      <c r="B71" s="8"/>
      <c r="C71" s="10"/>
      <c r="D71" s="10"/>
      <c r="E71" s="10" t="s">
        <v>68</v>
      </c>
      <c r="F71" s="9">
        <v>10370</v>
      </c>
    </row>
    <row r="72" spans="1:6" ht="33" customHeight="1" x14ac:dyDescent="0.35">
      <c r="A72" s="11" t="s">
        <v>21</v>
      </c>
      <c r="B72" s="11"/>
      <c r="C72" s="12" t="s">
        <v>57</v>
      </c>
      <c r="D72" s="13"/>
      <c r="E72" s="13"/>
      <c r="F72" s="14"/>
    </row>
    <row r="73" spans="1:6" ht="41.25" customHeight="1" x14ac:dyDescent="0.35">
      <c r="A73" s="2" t="s">
        <v>22</v>
      </c>
      <c r="B73" s="2" t="s">
        <v>2</v>
      </c>
      <c r="C73" s="5"/>
      <c r="D73" s="5" t="s">
        <v>47</v>
      </c>
      <c r="E73" s="5"/>
      <c r="F73" s="1"/>
    </row>
    <row r="74" spans="1:6" ht="50.25" customHeight="1" x14ac:dyDescent="0.35">
      <c r="A74" s="29" t="s">
        <v>201</v>
      </c>
      <c r="B74" s="8"/>
      <c r="C74" s="10"/>
      <c r="D74" s="10"/>
      <c r="E74" s="10" t="s">
        <v>68</v>
      </c>
      <c r="F74" s="9">
        <v>10790</v>
      </c>
    </row>
    <row r="75" spans="1:6" ht="41.25" customHeight="1" x14ac:dyDescent="0.35">
      <c r="A75" s="29" t="s">
        <v>142</v>
      </c>
      <c r="B75" s="8"/>
      <c r="C75" s="10"/>
      <c r="D75" s="10"/>
      <c r="E75" s="10" t="s">
        <v>46</v>
      </c>
      <c r="F75" s="9">
        <v>25380</v>
      </c>
    </row>
    <row r="76" spans="1:6" ht="25.5" customHeight="1" x14ac:dyDescent="0.35">
      <c r="A76" s="29" t="s">
        <v>143</v>
      </c>
      <c r="B76" s="8"/>
      <c r="C76" s="10"/>
      <c r="D76" s="10"/>
      <c r="E76" s="10" t="s">
        <v>50</v>
      </c>
      <c r="F76" s="20">
        <v>10860</v>
      </c>
    </row>
    <row r="77" spans="1:6" ht="33.75" customHeight="1" x14ac:dyDescent="0.35">
      <c r="A77" s="29" t="s">
        <v>144</v>
      </c>
      <c r="B77" s="8"/>
      <c r="C77" s="10"/>
      <c r="D77" s="10"/>
      <c r="E77" s="10" t="s">
        <v>52</v>
      </c>
      <c r="F77" s="9">
        <v>10800</v>
      </c>
    </row>
    <row r="78" spans="1:6" ht="43.5" x14ac:dyDescent="0.35">
      <c r="A78" s="2" t="s">
        <v>23</v>
      </c>
      <c r="B78" s="2" t="s">
        <v>2</v>
      </c>
      <c r="C78" s="5"/>
      <c r="D78" s="5" t="s">
        <v>48</v>
      </c>
      <c r="E78" s="5"/>
      <c r="F78" s="1"/>
    </row>
    <row r="79" spans="1:6" ht="24.5" x14ac:dyDescent="0.35">
      <c r="A79" s="29" t="s">
        <v>145</v>
      </c>
      <c r="B79" s="8"/>
      <c r="C79" s="10"/>
      <c r="D79" s="10"/>
      <c r="E79" s="10" t="s">
        <v>68</v>
      </c>
      <c r="F79" s="9"/>
    </row>
    <row r="80" spans="1:6" ht="24.5" x14ac:dyDescent="0.35">
      <c r="A80" s="29" t="s">
        <v>146</v>
      </c>
      <c r="B80" s="8"/>
      <c r="C80" s="10"/>
      <c r="D80" s="10"/>
      <c r="E80" s="10" t="s">
        <v>46</v>
      </c>
      <c r="F80" s="9"/>
    </row>
    <row r="81" spans="1:7" ht="24.5" x14ac:dyDescent="0.35">
      <c r="A81" s="29" t="s">
        <v>147</v>
      </c>
      <c r="B81" s="8"/>
      <c r="C81" s="10"/>
      <c r="D81" s="10"/>
      <c r="E81" s="10" t="s">
        <v>50</v>
      </c>
      <c r="F81" s="9"/>
    </row>
    <row r="82" spans="1:7" ht="43.5" x14ac:dyDescent="0.35">
      <c r="A82" s="2" t="s">
        <v>211</v>
      </c>
      <c r="B82" s="2" t="s">
        <v>2</v>
      </c>
      <c r="C82" s="5"/>
      <c r="D82" s="5" t="s">
        <v>49</v>
      </c>
      <c r="E82" s="5"/>
      <c r="F82" s="1"/>
    </row>
    <row r="83" spans="1:7" x14ac:dyDescent="0.35">
      <c r="A83" s="29" t="s">
        <v>139</v>
      </c>
      <c r="B83" s="8"/>
      <c r="C83" s="10"/>
      <c r="D83" s="10"/>
      <c r="E83" s="10" t="s">
        <v>68</v>
      </c>
      <c r="F83" s="9"/>
    </row>
    <row r="84" spans="1:7" x14ac:dyDescent="0.35">
      <c r="A84" s="29" t="s">
        <v>140</v>
      </c>
      <c r="B84" s="8"/>
      <c r="C84" s="10"/>
      <c r="D84" s="10"/>
      <c r="E84" s="10" t="s">
        <v>46</v>
      </c>
      <c r="F84" s="9"/>
    </row>
    <row r="85" spans="1:7" x14ac:dyDescent="0.35">
      <c r="A85" s="29" t="s">
        <v>141</v>
      </c>
      <c r="B85" s="8"/>
      <c r="C85" s="10"/>
      <c r="D85" s="10"/>
      <c r="E85" s="10" t="s">
        <v>50</v>
      </c>
      <c r="F85" s="9"/>
    </row>
    <row r="86" spans="1:7" ht="29" x14ac:dyDescent="0.35">
      <c r="A86" s="11" t="s">
        <v>24</v>
      </c>
      <c r="B86" s="11"/>
      <c r="C86" s="12" t="s">
        <v>58</v>
      </c>
      <c r="D86" s="13"/>
      <c r="E86" s="13"/>
      <c r="F86" s="14"/>
    </row>
    <row r="87" spans="1:7" ht="43.5" x14ac:dyDescent="0.35">
      <c r="A87" s="2" t="s">
        <v>25</v>
      </c>
      <c r="B87" s="16" t="s">
        <v>212</v>
      </c>
      <c r="C87" s="5"/>
      <c r="D87" s="5" t="s">
        <v>47</v>
      </c>
      <c r="E87" s="5"/>
      <c r="F87" s="1"/>
      <c r="G87" s="22"/>
    </row>
    <row r="88" spans="1:7" ht="48.5" x14ac:dyDescent="0.35">
      <c r="A88" s="29" t="s">
        <v>219</v>
      </c>
      <c r="B88" s="18"/>
      <c r="C88" s="10"/>
      <c r="D88" s="10"/>
      <c r="E88" s="10" t="s">
        <v>68</v>
      </c>
      <c r="F88" s="9"/>
      <c r="G88" s="35"/>
    </row>
    <row r="89" spans="1:7" x14ac:dyDescent="0.35">
      <c r="A89" s="29" t="s">
        <v>220</v>
      </c>
      <c r="B89" s="18"/>
      <c r="C89" s="10"/>
      <c r="D89" s="10"/>
      <c r="E89" s="10" t="s">
        <v>46</v>
      </c>
      <c r="F89" s="9"/>
      <c r="G89" s="35"/>
    </row>
    <row r="90" spans="1:7" ht="24.5" x14ac:dyDescent="0.35">
      <c r="A90" s="29" t="s">
        <v>221</v>
      </c>
      <c r="B90" s="18"/>
      <c r="C90" s="10"/>
      <c r="D90" s="10"/>
      <c r="E90" s="10" t="s">
        <v>50</v>
      </c>
      <c r="F90" s="9"/>
      <c r="G90" s="35"/>
    </row>
    <row r="91" spans="1:7" ht="29" x14ac:dyDescent="0.35">
      <c r="A91" s="11" t="s">
        <v>26</v>
      </c>
      <c r="B91" s="11"/>
      <c r="C91" s="12" t="s">
        <v>59</v>
      </c>
      <c r="D91" s="13"/>
      <c r="E91" s="13"/>
      <c r="F91" s="14"/>
    </row>
    <row r="92" spans="1:7" ht="29" x14ac:dyDescent="0.35">
      <c r="A92" s="2" t="s">
        <v>27</v>
      </c>
      <c r="B92" s="2" t="s">
        <v>15</v>
      </c>
      <c r="C92" s="5"/>
      <c r="D92" s="5" t="s">
        <v>47</v>
      </c>
      <c r="E92" s="5"/>
      <c r="F92" s="1"/>
      <c r="G92" s="21"/>
    </row>
    <row r="93" spans="1:7" ht="43.5" x14ac:dyDescent="0.35">
      <c r="A93" s="2" t="s">
        <v>216</v>
      </c>
      <c r="B93" s="2" t="s">
        <v>15</v>
      </c>
      <c r="C93" s="5"/>
      <c r="D93" s="5" t="s">
        <v>48</v>
      </c>
      <c r="E93" s="5"/>
      <c r="F93" s="1"/>
    </row>
    <row r="94" spans="1:7" ht="24.5" x14ac:dyDescent="0.35">
      <c r="A94" s="8" t="s">
        <v>82</v>
      </c>
      <c r="B94" s="8"/>
      <c r="C94" s="10"/>
      <c r="D94" s="10"/>
      <c r="E94" s="10" t="s">
        <v>68</v>
      </c>
      <c r="F94" s="9">
        <v>10420</v>
      </c>
    </row>
    <row r="95" spans="1:7" ht="29" x14ac:dyDescent="0.35">
      <c r="A95" s="2" t="s">
        <v>28</v>
      </c>
      <c r="B95" s="2" t="s">
        <v>2</v>
      </c>
      <c r="C95" s="5"/>
      <c r="D95" s="5" t="s">
        <v>49</v>
      </c>
      <c r="E95" s="5"/>
      <c r="F95" s="1"/>
    </row>
    <row r="96" spans="1:7" x14ac:dyDescent="0.35">
      <c r="A96" s="8" t="s">
        <v>117</v>
      </c>
      <c r="B96" s="8"/>
      <c r="C96" s="10"/>
      <c r="D96" s="10"/>
      <c r="E96" s="10" t="s">
        <v>68</v>
      </c>
      <c r="F96" s="9">
        <v>10430</v>
      </c>
    </row>
    <row r="97" spans="1:7" x14ac:dyDescent="0.35">
      <c r="A97" s="8" t="s">
        <v>118</v>
      </c>
      <c r="B97" s="8"/>
      <c r="C97" s="10"/>
      <c r="D97" s="10"/>
      <c r="E97" s="10" t="s">
        <v>46</v>
      </c>
      <c r="F97" s="9">
        <v>10430</v>
      </c>
    </row>
    <row r="98" spans="1:7" ht="43.5" x14ac:dyDescent="0.35">
      <c r="A98" s="36" t="s">
        <v>214</v>
      </c>
      <c r="B98" s="37" t="s">
        <v>215</v>
      </c>
      <c r="C98" s="10"/>
      <c r="D98" s="38" t="s">
        <v>51</v>
      </c>
      <c r="E98" s="10"/>
      <c r="F98" s="9"/>
    </row>
    <row r="99" spans="1:7" x14ac:dyDescent="0.35">
      <c r="A99" s="8"/>
      <c r="B99" s="8"/>
      <c r="C99" s="10"/>
      <c r="D99" s="10"/>
      <c r="E99" s="10"/>
      <c r="F99" s="9"/>
    </row>
    <row r="100" spans="1:7" ht="29" x14ac:dyDescent="0.35">
      <c r="A100" s="2" t="s">
        <v>213</v>
      </c>
      <c r="B100" s="16" t="s">
        <v>215</v>
      </c>
      <c r="C100" s="5"/>
      <c r="D100" s="5" t="s">
        <v>60</v>
      </c>
      <c r="E100" s="5"/>
      <c r="F100" s="1"/>
      <c r="G100" s="22"/>
    </row>
    <row r="101" spans="1:7" ht="29" x14ac:dyDescent="0.35">
      <c r="A101" s="2" t="s">
        <v>29</v>
      </c>
      <c r="B101" s="2" t="s">
        <v>15</v>
      </c>
      <c r="C101" s="5"/>
      <c r="D101" s="5" t="s">
        <v>61</v>
      </c>
      <c r="E101" s="5"/>
      <c r="F101" s="1"/>
    </row>
    <row r="102" spans="1:7" ht="24.5" x14ac:dyDescent="0.35">
      <c r="A102" s="8" t="s">
        <v>77</v>
      </c>
      <c r="B102" s="8"/>
      <c r="C102" s="10"/>
      <c r="D102" s="10"/>
      <c r="E102" s="10" t="s">
        <v>68</v>
      </c>
      <c r="F102" s="9">
        <v>10890</v>
      </c>
    </row>
    <row r="103" spans="1:7" x14ac:dyDescent="0.35">
      <c r="A103" s="8" t="s">
        <v>78</v>
      </c>
      <c r="B103" s="8"/>
      <c r="C103" s="10"/>
      <c r="D103" s="10"/>
      <c r="E103" s="10" t="s">
        <v>46</v>
      </c>
      <c r="F103" s="9">
        <v>10890</v>
      </c>
    </row>
    <row r="104" spans="1:7" x14ac:dyDescent="0.35">
      <c r="A104" s="8" t="s">
        <v>79</v>
      </c>
      <c r="B104" s="8"/>
      <c r="C104" s="10"/>
      <c r="D104" s="10"/>
      <c r="E104" s="10" t="s">
        <v>50</v>
      </c>
      <c r="F104" s="9">
        <v>10890</v>
      </c>
    </row>
    <row r="105" spans="1:7" ht="29" x14ac:dyDescent="0.35">
      <c r="A105" s="11" t="s">
        <v>30</v>
      </c>
      <c r="B105" s="11"/>
      <c r="C105" s="12" t="s">
        <v>62</v>
      </c>
      <c r="D105" s="13"/>
      <c r="E105" s="13"/>
      <c r="F105" s="14"/>
    </row>
    <row r="106" spans="1:7" ht="29" x14ac:dyDescent="0.35">
      <c r="A106" s="2" t="s">
        <v>31</v>
      </c>
      <c r="B106" s="2" t="s">
        <v>2</v>
      </c>
      <c r="C106" s="5"/>
      <c r="D106" s="5" t="s">
        <v>47</v>
      </c>
      <c r="E106" s="5"/>
      <c r="F106" s="1"/>
    </row>
    <row r="107" spans="1:7" x14ac:dyDescent="0.35">
      <c r="A107" s="8" t="s">
        <v>80</v>
      </c>
      <c r="B107" s="8"/>
      <c r="C107" s="10"/>
      <c r="D107" s="10"/>
      <c r="E107" s="10" t="s">
        <v>68</v>
      </c>
      <c r="F107" s="9">
        <v>10460</v>
      </c>
    </row>
    <row r="108" spans="1:7" x14ac:dyDescent="0.35">
      <c r="A108" s="8" t="s">
        <v>81</v>
      </c>
      <c r="B108" s="8"/>
      <c r="C108" s="10"/>
      <c r="D108" s="10"/>
      <c r="E108" s="10" t="s">
        <v>46</v>
      </c>
      <c r="F108" s="9">
        <v>10460</v>
      </c>
    </row>
    <row r="109" spans="1:7" ht="29" x14ac:dyDescent="0.35">
      <c r="A109" s="11" t="s">
        <v>32</v>
      </c>
      <c r="B109" s="11"/>
      <c r="C109" s="12" t="s">
        <v>63</v>
      </c>
      <c r="D109" s="13"/>
      <c r="E109" s="13"/>
      <c r="F109" s="14"/>
    </row>
    <row r="110" spans="1:7" ht="43.5" x14ac:dyDescent="0.35">
      <c r="A110" s="2" t="s">
        <v>33</v>
      </c>
      <c r="B110" s="2" t="s">
        <v>15</v>
      </c>
      <c r="C110" s="5"/>
      <c r="D110" s="5" t="s">
        <v>47</v>
      </c>
      <c r="E110" s="5"/>
      <c r="F110" s="1"/>
    </row>
    <row r="111" spans="1:7" ht="24.5" x14ac:dyDescent="0.35">
      <c r="A111" s="29" t="s">
        <v>202</v>
      </c>
      <c r="B111" s="8"/>
      <c r="C111" s="10"/>
      <c r="D111" s="10"/>
      <c r="E111" s="10" t="s">
        <v>68</v>
      </c>
      <c r="F111" s="9">
        <v>10500</v>
      </c>
    </row>
    <row r="112" spans="1:7" ht="43.5" x14ac:dyDescent="0.35">
      <c r="A112" s="2" t="s">
        <v>34</v>
      </c>
      <c r="B112" s="2" t="s">
        <v>2</v>
      </c>
      <c r="C112" s="5"/>
      <c r="D112" s="5" t="s">
        <v>48</v>
      </c>
      <c r="E112" s="5"/>
      <c r="F112" s="1"/>
    </row>
    <row r="113" spans="1:7" ht="24.5" x14ac:dyDescent="0.35">
      <c r="A113" s="29" t="s">
        <v>148</v>
      </c>
      <c r="B113" s="8"/>
      <c r="C113" s="10"/>
      <c r="D113" s="10"/>
      <c r="E113" s="10" t="s">
        <v>68</v>
      </c>
      <c r="F113" s="9"/>
    </row>
    <row r="114" spans="1:7" ht="29" x14ac:dyDescent="0.35">
      <c r="A114" s="11" t="s">
        <v>35</v>
      </c>
      <c r="B114" s="11"/>
      <c r="C114" s="12" t="s">
        <v>64</v>
      </c>
      <c r="D114" s="13"/>
      <c r="E114" s="13"/>
      <c r="F114" s="14"/>
    </row>
    <row r="115" spans="1:7" ht="42.5" x14ac:dyDescent="0.35">
      <c r="A115" s="2" t="s">
        <v>36</v>
      </c>
      <c r="B115" s="16" t="s">
        <v>206</v>
      </c>
      <c r="C115" s="5"/>
      <c r="D115" s="5" t="s">
        <v>48</v>
      </c>
      <c r="E115" s="5"/>
      <c r="F115" s="1"/>
      <c r="G115" s="22"/>
    </row>
    <row r="116" spans="1:7" ht="26.5" x14ac:dyDescent="0.35">
      <c r="A116" s="33" t="s">
        <v>204</v>
      </c>
      <c r="B116" s="34"/>
      <c r="C116" s="31"/>
      <c r="D116" s="31"/>
      <c r="E116" s="31"/>
      <c r="F116" s="32"/>
      <c r="G116" s="35"/>
    </row>
    <row r="117" spans="1:7" x14ac:dyDescent="0.35">
      <c r="A117" s="33" t="s">
        <v>205</v>
      </c>
      <c r="B117" s="34"/>
      <c r="C117" s="31"/>
      <c r="D117" s="31"/>
      <c r="E117" s="31"/>
      <c r="F117" s="32"/>
      <c r="G117" s="35"/>
    </row>
    <row r="118" spans="1:7" ht="43.5" x14ac:dyDescent="0.35">
      <c r="A118" s="2" t="s">
        <v>37</v>
      </c>
      <c r="B118" s="2" t="s">
        <v>15</v>
      </c>
      <c r="C118" s="5"/>
      <c r="D118" s="5" t="s">
        <v>49</v>
      </c>
      <c r="E118" s="5"/>
      <c r="F118" s="1"/>
      <c r="G118" s="21"/>
    </row>
    <row r="119" spans="1:7" ht="29" x14ac:dyDescent="0.35">
      <c r="A119" s="2" t="s">
        <v>217</v>
      </c>
      <c r="B119" s="2" t="s">
        <v>15</v>
      </c>
      <c r="C119" s="5"/>
      <c r="D119" s="5" t="s">
        <v>51</v>
      </c>
      <c r="E119" s="5"/>
      <c r="F119" s="1"/>
      <c r="G119" s="21"/>
    </row>
    <row r="120" spans="1:7" ht="29" x14ac:dyDescent="0.35">
      <c r="A120" s="11" t="s">
        <v>38</v>
      </c>
      <c r="B120" s="11"/>
      <c r="C120" s="12" t="s">
        <v>65</v>
      </c>
      <c r="D120" s="13"/>
      <c r="E120" s="13"/>
      <c r="F120" s="14"/>
    </row>
    <row r="121" spans="1:7" ht="43.5" x14ac:dyDescent="0.35">
      <c r="A121" s="2" t="s">
        <v>218</v>
      </c>
      <c r="B121" s="2" t="s">
        <v>2</v>
      </c>
      <c r="C121" s="5"/>
      <c r="D121" s="5" t="s">
        <v>47</v>
      </c>
      <c r="E121" s="5"/>
      <c r="F121" s="1"/>
    </row>
    <row r="122" spans="1:7" x14ac:dyDescent="0.35">
      <c r="A122" s="29" t="s">
        <v>73</v>
      </c>
      <c r="B122" s="8"/>
      <c r="C122" s="10"/>
      <c r="D122" s="10"/>
      <c r="E122" s="10" t="s">
        <v>68</v>
      </c>
      <c r="F122" s="9">
        <v>10550</v>
      </c>
    </row>
    <row r="123" spans="1:7" x14ac:dyDescent="0.35">
      <c r="A123" s="29" t="s">
        <v>74</v>
      </c>
      <c r="B123" s="8"/>
      <c r="C123" s="10"/>
      <c r="D123" s="10"/>
      <c r="E123" s="10" t="s">
        <v>46</v>
      </c>
      <c r="F123" s="9">
        <v>10550</v>
      </c>
    </row>
    <row r="124" spans="1:7" x14ac:dyDescent="0.35">
      <c r="A124" s="29" t="s">
        <v>75</v>
      </c>
      <c r="B124" s="8"/>
      <c r="C124" s="10"/>
      <c r="D124" s="10"/>
      <c r="E124" s="10" t="s">
        <v>50</v>
      </c>
      <c r="F124" s="9">
        <v>10550</v>
      </c>
    </row>
    <row r="125" spans="1:7" ht="29" x14ac:dyDescent="0.35">
      <c r="A125" s="11" t="s">
        <v>39</v>
      </c>
      <c r="B125" s="11"/>
      <c r="C125" s="12" t="s">
        <v>66</v>
      </c>
      <c r="D125" s="13"/>
      <c r="E125" s="13"/>
      <c r="F125" s="14"/>
    </row>
    <row r="126" spans="1:7" ht="29" x14ac:dyDescent="0.35">
      <c r="A126" s="2" t="s">
        <v>40</v>
      </c>
      <c r="B126" s="2" t="s">
        <v>2</v>
      </c>
      <c r="C126" s="5"/>
      <c r="D126" s="5" t="s">
        <v>47</v>
      </c>
      <c r="E126" s="5"/>
      <c r="F126" s="1"/>
    </row>
    <row r="127" spans="1:7" x14ac:dyDescent="0.35">
      <c r="A127" s="8" t="s">
        <v>67</v>
      </c>
      <c r="B127" s="9"/>
      <c r="C127" s="10"/>
      <c r="D127" s="10"/>
      <c r="E127" s="10" t="s">
        <v>68</v>
      </c>
      <c r="F127" s="7">
        <v>10620</v>
      </c>
    </row>
    <row r="128" spans="1:7" x14ac:dyDescent="0.35">
      <c r="A128" s="8" t="s">
        <v>69</v>
      </c>
      <c r="B128" s="9"/>
      <c r="C128" s="9"/>
      <c r="D128" s="9"/>
      <c r="E128" s="10" t="s">
        <v>46</v>
      </c>
      <c r="F128" s="7">
        <v>10600</v>
      </c>
    </row>
    <row r="129" spans="1:6" x14ac:dyDescent="0.35">
      <c r="A129" s="8" t="s">
        <v>70</v>
      </c>
      <c r="B129" s="9"/>
      <c r="C129" s="9"/>
      <c r="D129" s="9"/>
      <c r="E129" s="10" t="s">
        <v>50</v>
      </c>
      <c r="F129" s="7">
        <v>10610</v>
      </c>
    </row>
    <row r="130" spans="1:6" x14ac:dyDescent="0.35">
      <c r="A130" s="8" t="s">
        <v>71</v>
      </c>
      <c r="B130" s="9"/>
      <c r="C130" s="9"/>
      <c r="D130" s="9"/>
      <c r="E130" s="10" t="s">
        <v>52</v>
      </c>
      <c r="F130" s="7">
        <v>10870</v>
      </c>
    </row>
    <row r="131" spans="1:6" x14ac:dyDescent="0.35">
      <c r="A131" s="6"/>
    </row>
    <row r="132" spans="1:6" x14ac:dyDescent="0.35">
      <c r="A132" s="6"/>
    </row>
    <row r="133" spans="1:6" x14ac:dyDescent="0.35">
      <c r="A133" s="6"/>
    </row>
    <row r="134" spans="1:6" x14ac:dyDescent="0.35">
      <c r="A134" s="6" t="s">
        <v>83</v>
      </c>
    </row>
    <row r="135" spans="1:6" x14ac:dyDescent="0.35">
      <c r="A135" s="6"/>
    </row>
    <row r="136" spans="1:6" x14ac:dyDescent="0.35">
      <c r="A136" s="6"/>
    </row>
    <row r="137" spans="1:6" x14ac:dyDescent="0.35">
      <c r="A137" s="6"/>
    </row>
    <row r="138" spans="1:6" x14ac:dyDescent="0.35">
      <c r="A138" s="6"/>
    </row>
    <row r="139" spans="1:6" x14ac:dyDescent="0.35">
      <c r="A139" s="6"/>
    </row>
    <row r="140" spans="1:6" x14ac:dyDescent="0.35">
      <c r="A140" s="6"/>
    </row>
  </sheetData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scale="65" fitToHeight="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workbookViewId="0">
      <selection activeCell="G44" sqref="G44"/>
    </sheetView>
  </sheetViews>
  <sheetFormatPr defaultRowHeight="14.5" x14ac:dyDescent="0.35"/>
  <cols>
    <col min="1" max="1" width="56" customWidth="1"/>
    <col min="4" max="4" width="10.1796875" customWidth="1"/>
  </cols>
  <sheetData>
    <row r="1" spans="1:5" ht="51" customHeight="1" x14ac:dyDescent="0.45">
      <c r="A1" s="94" t="s">
        <v>200</v>
      </c>
      <c r="B1" s="94"/>
      <c r="C1" s="94"/>
      <c r="D1" s="94"/>
      <c r="E1" s="28"/>
    </row>
    <row r="3" spans="1:5" ht="32.5" x14ac:dyDescent="0.35">
      <c r="A3" s="3" t="s">
        <v>41</v>
      </c>
      <c r="B3" s="4" t="s">
        <v>43</v>
      </c>
      <c r="C3" s="4" t="s">
        <v>44</v>
      </c>
      <c r="D3" s="4" t="s">
        <v>45</v>
      </c>
    </row>
    <row r="4" spans="1:5" ht="43.5" x14ac:dyDescent="0.35">
      <c r="A4" s="11" t="s">
        <v>149</v>
      </c>
      <c r="B4" s="26" t="s">
        <v>46</v>
      </c>
      <c r="C4" s="27"/>
      <c r="D4" s="26"/>
    </row>
    <row r="5" spans="1:5" ht="43.5" x14ac:dyDescent="0.35">
      <c r="A5" s="2" t="s">
        <v>150</v>
      </c>
      <c r="B5" s="24"/>
      <c r="C5" s="1">
        <v>1</v>
      </c>
      <c r="D5" s="24"/>
    </row>
    <row r="6" spans="1:5" ht="24.5" x14ac:dyDescent="0.35">
      <c r="A6" s="8" t="s">
        <v>151</v>
      </c>
      <c r="B6" s="19"/>
      <c r="C6" s="9"/>
      <c r="D6" s="19" t="s">
        <v>68</v>
      </c>
    </row>
    <row r="7" spans="1:5" ht="29" x14ac:dyDescent="0.35">
      <c r="A7" s="11" t="s">
        <v>152</v>
      </c>
      <c r="B7" s="26" t="s">
        <v>50</v>
      </c>
      <c r="C7" s="27"/>
      <c r="D7" s="26"/>
    </row>
    <row r="8" spans="1:5" ht="43.5" x14ac:dyDescent="0.35">
      <c r="A8" s="2" t="s">
        <v>153</v>
      </c>
      <c r="B8" s="24"/>
      <c r="C8" s="1">
        <v>1</v>
      </c>
      <c r="D8" s="24"/>
    </row>
    <row r="9" spans="1:5" x14ac:dyDescent="0.35">
      <c r="A9" s="8" t="s">
        <v>154</v>
      </c>
      <c r="B9" s="19"/>
      <c r="C9" s="9"/>
      <c r="D9" s="19" t="s">
        <v>68</v>
      </c>
    </row>
    <row r="10" spans="1:5" ht="43.5" x14ac:dyDescent="0.35">
      <c r="A10" s="11" t="s">
        <v>155</v>
      </c>
      <c r="B10" s="26" t="s">
        <v>98</v>
      </c>
      <c r="C10" s="27"/>
      <c r="D10" s="26"/>
    </row>
    <row r="11" spans="1:5" ht="58" x14ac:dyDescent="0.35">
      <c r="A11" s="2" t="s">
        <v>156</v>
      </c>
      <c r="B11" s="24"/>
      <c r="C11" s="1">
        <v>1</v>
      </c>
      <c r="D11" s="24"/>
    </row>
    <row r="12" spans="1:5" ht="24.5" x14ac:dyDescent="0.35">
      <c r="A12" s="8" t="s">
        <v>157</v>
      </c>
      <c r="B12" s="19"/>
      <c r="C12" s="9"/>
      <c r="D12" s="19" t="s">
        <v>68</v>
      </c>
    </row>
    <row r="13" spans="1:5" ht="58" x14ac:dyDescent="0.35">
      <c r="A13" s="17" t="s">
        <v>158</v>
      </c>
      <c r="B13" s="25"/>
      <c r="C13" s="23">
        <v>2</v>
      </c>
      <c r="D13" s="25"/>
    </row>
    <row r="14" spans="1:5" x14ac:dyDescent="0.35">
      <c r="A14" s="8" t="s">
        <v>159</v>
      </c>
      <c r="B14" s="19"/>
      <c r="C14" s="9"/>
      <c r="D14" s="19" t="s">
        <v>68</v>
      </c>
    </row>
    <row r="15" spans="1:5" ht="43.5" x14ac:dyDescent="0.35">
      <c r="A15" s="11" t="s">
        <v>160</v>
      </c>
      <c r="B15" s="26" t="s">
        <v>53</v>
      </c>
      <c r="C15" s="27"/>
      <c r="D15" s="26"/>
    </row>
    <row r="16" spans="1:5" ht="58" x14ac:dyDescent="0.35">
      <c r="A16" s="2" t="s">
        <v>161</v>
      </c>
      <c r="B16" s="24"/>
      <c r="C16" s="1">
        <v>1</v>
      </c>
      <c r="D16" s="24"/>
    </row>
    <row r="17" spans="1:4" x14ac:dyDescent="0.35">
      <c r="A17" s="8" t="s">
        <v>162</v>
      </c>
      <c r="B17" s="19"/>
      <c r="C17" s="9"/>
      <c r="D17" s="19" t="s">
        <v>68</v>
      </c>
    </row>
    <row r="18" spans="1:4" ht="58" x14ac:dyDescent="0.35">
      <c r="A18" s="11" t="s">
        <v>163</v>
      </c>
      <c r="B18" s="26" t="s">
        <v>54</v>
      </c>
      <c r="C18" s="27"/>
      <c r="D18" s="26"/>
    </row>
    <row r="19" spans="1:4" ht="101.5" x14ac:dyDescent="0.35">
      <c r="A19" s="2" t="s">
        <v>164</v>
      </c>
      <c r="B19" s="24"/>
      <c r="C19" s="1">
        <v>1</v>
      </c>
      <c r="D19" s="24"/>
    </row>
    <row r="20" spans="1:4" ht="24.5" x14ac:dyDescent="0.35">
      <c r="A20" s="8" t="s">
        <v>165</v>
      </c>
      <c r="B20" s="19"/>
      <c r="C20" s="9"/>
      <c r="D20" s="19" t="s">
        <v>68</v>
      </c>
    </row>
    <row r="21" spans="1:4" ht="29" x14ac:dyDescent="0.35">
      <c r="A21" s="11" t="s">
        <v>166</v>
      </c>
      <c r="B21" s="26" t="s">
        <v>55</v>
      </c>
      <c r="C21" s="27"/>
      <c r="D21" s="26"/>
    </row>
    <row r="22" spans="1:4" ht="43.5" x14ac:dyDescent="0.35">
      <c r="A22" s="2" t="s">
        <v>167</v>
      </c>
      <c r="B22" s="24"/>
      <c r="C22" s="1">
        <v>1</v>
      </c>
      <c r="D22" s="24"/>
    </row>
    <row r="23" spans="1:4" x14ac:dyDescent="0.35">
      <c r="A23" s="8" t="s">
        <v>168</v>
      </c>
      <c r="B23" s="19"/>
      <c r="C23" s="9"/>
      <c r="D23" s="19" t="s">
        <v>68</v>
      </c>
    </row>
    <row r="24" spans="1:4" ht="24.5" x14ac:dyDescent="0.35">
      <c r="A24" s="8" t="s">
        <v>169</v>
      </c>
      <c r="B24" s="19"/>
      <c r="C24" s="9"/>
      <c r="D24" s="19" t="s">
        <v>46</v>
      </c>
    </row>
    <row r="25" spans="1:4" ht="24.5" x14ac:dyDescent="0.35">
      <c r="A25" s="8" t="s">
        <v>170</v>
      </c>
      <c r="B25" s="19"/>
      <c r="C25" s="9"/>
      <c r="D25" s="19" t="s">
        <v>50</v>
      </c>
    </row>
    <row r="26" spans="1:4" ht="24.5" x14ac:dyDescent="0.35">
      <c r="A26" s="8" t="s">
        <v>171</v>
      </c>
      <c r="B26" s="19"/>
      <c r="C26" s="9"/>
      <c r="D26" s="19" t="s">
        <v>52</v>
      </c>
    </row>
    <row r="27" spans="1:4" x14ac:dyDescent="0.35">
      <c r="A27" s="8" t="s">
        <v>172</v>
      </c>
      <c r="B27" s="19"/>
      <c r="C27" s="9"/>
      <c r="D27" s="19" t="s">
        <v>98</v>
      </c>
    </row>
    <row r="28" spans="1:4" ht="43.5" x14ac:dyDescent="0.35">
      <c r="A28" s="2" t="s">
        <v>173</v>
      </c>
      <c r="B28" s="24"/>
      <c r="C28" s="1">
        <v>2</v>
      </c>
      <c r="D28" s="24"/>
    </row>
    <row r="29" spans="1:4" x14ac:dyDescent="0.35">
      <c r="A29" s="8" t="s">
        <v>174</v>
      </c>
      <c r="B29" s="19"/>
      <c r="C29" s="9"/>
      <c r="D29" s="19" t="s">
        <v>68</v>
      </c>
    </row>
    <row r="30" spans="1:4" ht="29" x14ac:dyDescent="0.35">
      <c r="A30" s="11" t="s">
        <v>175</v>
      </c>
      <c r="B30" s="26" t="s">
        <v>198</v>
      </c>
      <c r="C30" s="27"/>
      <c r="D30" s="26"/>
    </row>
    <row r="31" spans="1:4" ht="43.5" x14ac:dyDescent="0.35">
      <c r="A31" s="2" t="s">
        <v>176</v>
      </c>
      <c r="B31" s="24"/>
      <c r="C31" s="1">
        <v>1</v>
      </c>
      <c r="D31" s="24"/>
    </row>
    <row r="32" spans="1:4" x14ac:dyDescent="0.35">
      <c r="A32" s="8" t="s">
        <v>177</v>
      </c>
      <c r="B32" s="19"/>
      <c r="C32" s="9"/>
      <c r="D32" s="19" t="s">
        <v>68</v>
      </c>
    </row>
    <row r="33" spans="1:4" x14ac:dyDescent="0.35">
      <c r="A33" s="8" t="s">
        <v>178</v>
      </c>
      <c r="B33" s="19"/>
      <c r="C33" s="9"/>
      <c r="D33" s="19" t="s">
        <v>46</v>
      </c>
    </row>
    <row r="34" spans="1:4" ht="24.5" x14ac:dyDescent="0.35">
      <c r="A34" s="8" t="s">
        <v>179</v>
      </c>
      <c r="B34" s="19"/>
      <c r="C34" s="9"/>
      <c r="D34" s="19" t="s">
        <v>50</v>
      </c>
    </row>
    <row r="35" spans="1:4" ht="58" x14ac:dyDescent="0.35">
      <c r="A35" s="2" t="s">
        <v>180</v>
      </c>
      <c r="B35" s="24"/>
      <c r="C35" s="1">
        <v>2</v>
      </c>
      <c r="D35" s="24"/>
    </row>
    <row r="36" spans="1:4" x14ac:dyDescent="0.35">
      <c r="A36" s="8" t="s">
        <v>181</v>
      </c>
      <c r="B36" s="19"/>
      <c r="C36" s="9"/>
      <c r="D36" s="19" t="s">
        <v>68</v>
      </c>
    </row>
    <row r="37" spans="1:4" ht="43.5" x14ac:dyDescent="0.35">
      <c r="A37" s="11" t="s">
        <v>182</v>
      </c>
      <c r="B37" s="26" t="s">
        <v>56</v>
      </c>
      <c r="C37" s="27"/>
      <c r="D37" s="26"/>
    </row>
    <row r="38" spans="1:4" ht="43.5" x14ac:dyDescent="0.35">
      <c r="A38" s="2" t="s">
        <v>183</v>
      </c>
      <c r="B38" s="24"/>
      <c r="C38" s="1">
        <v>1</v>
      </c>
      <c r="D38" s="24"/>
    </row>
    <row r="39" spans="1:4" ht="59.25" customHeight="1" x14ac:dyDescent="0.35">
      <c r="A39" s="8" t="s">
        <v>184</v>
      </c>
      <c r="B39" s="19"/>
      <c r="C39" s="9"/>
      <c r="D39" s="19" t="s">
        <v>68</v>
      </c>
    </row>
    <row r="40" spans="1:4" ht="43.5" x14ac:dyDescent="0.35">
      <c r="A40" s="11" t="s">
        <v>185</v>
      </c>
      <c r="B40" s="26" t="s">
        <v>57</v>
      </c>
      <c r="C40" s="27"/>
      <c r="D40" s="26"/>
    </row>
    <row r="41" spans="1:4" ht="58" x14ac:dyDescent="0.35">
      <c r="A41" s="2" t="s">
        <v>186</v>
      </c>
      <c r="B41" s="24"/>
      <c r="C41" s="1">
        <v>3</v>
      </c>
      <c r="D41" s="24"/>
    </row>
    <row r="42" spans="1:4" ht="24.5" x14ac:dyDescent="0.35">
      <c r="A42" s="8" t="s">
        <v>187</v>
      </c>
      <c r="B42" s="19"/>
      <c r="C42" s="9"/>
      <c r="D42" s="19" t="s">
        <v>68</v>
      </c>
    </row>
    <row r="43" spans="1:4" ht="29" x14ac:dyDescent="0.35">
      <c r="A43" s="11" t="s">
        <v>188</v>
      </c>
      <c r="B43" s="26" t="s">
        <v>59</v>
      </c>
      <c r="C43" s="27"/>
      <c r="D43" s="26"/>
    </row>
    <row r="44" spans="1:4" ht="58" x14ac:dyDescent="0.35">
      <c r="A44" s="2" t="s">
        <v>189</v>
      </c>
      <c r="B44" s="24"/>
      <c r="C44" s="1">
        <v>1</v>
      </c>
      <c r="D44" s="24"/>
    </row>
    <row r="45" spans="1:4" x14ac:dyDescent="0.35">
      <c r="A45" s="8" t="s">
        <v>190</v>
      </c>
      <c r="B45" s="19"/>
      <c r="C45" s="9"/>
      <c r="D45" s="19" t="s">
        <v>68</v>
      </c>
    </row>
    <row r="46" spans="1:4" ht="29" x14ac:dyDescent="0.35">
      <c r="A46" s="11" t="s">
        <v>191</v>
      </c>
      <c r="B46" s="26" t="s">
        <v>63</v>
      </c>
      <c r="C46" s="27"/>
      <c r="D46" s="26"/>
    </row>
    <row r="47" spans="1:4" ht="43.5" x14ac:dyDescent="0.35">
      <c r="A47" s="2" t="s">
        <v>192</v>
      </c>
      <c r="B47" s="24"/>
      <c r="C47" s="1">
        <v>1</v>
      </c>
      <c r="D47" s="24"/>
    </row>
    <row r="48" spans="1:4" ht="43.5" customHeight="1" x14ac:dyDescent="0.35">
      <c r="A48" s="8" t="s">
        <v>193</v>
      </c>
      <c r="B48" s="19"/>
      <c r="C48" s="9"/>
      <c r="D48" s="19" t="s">
        <v>68</v>
      </c>
    </row>
    <row r="49" spans="1:4" x14ac:dyDescent="0.35">
      <c r="A49" s="11" t="s">
        <v>194</v>
      </c>
      <c r="B49" s="26" t="s">
        <v>199</v>
      </c>
      <c r="C49" s="27"/>
      <c r="D49" s="26"/>
    </row>
    <row r="50" spans="1:4" x14ac:dyDescent="0.35">
      <c r="A50" s="8" t="s">
        <v>195</v>
      </c>
      <c r="B50" s="19"/>
      <c r="C50" s="9"/>
      <c r="D50" s="19" t="s">
        <v>68</v>
      </c>
    </row>
    <row r="51" spans="1:4" x14ac:dyDescent="0.35">
      <c r="A51" s="8" t="s">
        <v>196</v>
      </c>
      <c r="B51" s="19"/>
      <c r="C51" s="9"/>
      <c r="D51" s="19" t="s">
        <v>46</v>
      </c>
    </row>
    <row r="52" spans="1:4" x14ac:dyDescent="0.35">
      <c r="A52" s="8" t="s">
        <v>197</v>
      </c>
      <c r="B52" s="19"/>
      <c r="C52" s="9"/>
      <c r="D52" s="19" t="s">
        <v>50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2"/>
  <sheetViews>
    <sheetView tabSelected="1" topLeftCell="A261" zoomScale="77" zoomScaleNormal="77" workbookViewId="0">
      <selection activeCell="E277" sqref="E277"/>
    </sheetView>
  </sheetViews>
  <sheetFormatPr defaultColWidth="9.1796875" defaultRowHeight="14" x14ac:dyDescent="0.3"/>
  <cols>
    <col min="1" max="1" width="112" style="39" customWidth="1"/>
    <col min="2" max="2" width="15.81640625" style="58" customWidth="1"/>
    <col min="3" max="3" width="12.453125" style="69" customWidth="1"/>
    <col min="4" max="4" width="17.81640625" style="39" customWidth="1"/>
    <col min="5" max="5" width="14.453125" style="39" customWidth="1"/>
    <col min="6" max="6" width="13.1796875" style="39" bestFit="1" customWidth="1"/>
    <col min="7" max="7" width="12.54296875" style="39" customWidth="1"/>
    <col min="8" max="16384" width="9.1796875" style="39"/>
  </cols>
  <sheetData>
    <row r="1" spans="1:11" x14ac:dyDescent="0.3">
      <c r="A1" s="95"/>
      <c r="B1" s="95"/>
      <c r="C1" s="95"/>
      <c r="D1" s="95" t="s">
        <v>544</v>
      </c>
      <c r="E1" s="95"/>
      <c r="F1" s="92"/>
      <c r="G1" s="92"/>
    </row>
    <row r="2" spans="1:11" x14ac:dyDescent="0.3">
      <c r="A2" s="95"/>
      <c r="B2" s="95"/>
      <c r="C2" s="95"/>
      <c r="D2" s="95" t="s">
        <v>541</v>
      </c>
      <c r="E2" s="95"/>
      <c r="F2" s="92"/>
      <c r="G2" s="92"/>
    </row>
    <row r="3" spans="1:11" x14ac:dyDescent="0.3">
      <c r="A3" s="95"/>
      <c r="B3" s="95"/>
      <c r="C3" s="95"/>
      <c r="D3" s="95" t="s">
        <v>542</v>
      </c>
      <c r="E3" s="95"/>
      <c r="F3" s="92"/>
      <c r="G3" s="92"/>
    </row>
    <row r="4" spans="1:11" ht="79.5" customHeight="1" x14ac:dyDescent="0.3">
      <c r="A4" s="96" t="s">
        <v>540</v>
      </c>
      <c r="B4" s="96"/>
      <c r="C4" s="96"/>
      <c r="D4" s="59"/>
      <c r="E4" s="59"/>
      <c r="F4" s="59"/>
      <c r="G4" s="59"/>
      <c r="H4" s="59"/>
      <c r="I4" s="59"/>
      <c r="J4" s="59"/>
      <c r="K4" s="59"/>
    </row>
    <row r="5" spans="1:11" ht="28" x14ac:dyDescent="0.3">
      <c r="A5" s="40" t="s">
        <v>489</v>
      </c>
      <c r="B5" s="41" t="s">
        <v>487</v>
      </c>
      <c r="C5" s="41" t="s">
        <v>488</v>
      </c>
      <c r="D5" s="80" t="s">
        <v>517</v>
      </c>
      <c r="E5" s="80" t="s">
        <v>518</v>
      </c>
    </row>
    <row r="6" spans="1:11" ht="28" x14ac:dyDescent="0.3">
      <c r="A6" s="73" t="s">
        <v>308</v>
      </c>
      <c r="B6" s="77" t="s">
        <v>222</v>
      </c>
      <c r="C6" s="74"/>
      <c r="D6" s="75">
        <f>D7+D42+D48</f>
        <v>156254185</v>
      </c>
      <c r="E6" s="75">
        <f>E7+E42+E48</f>
        <v>132541785</v>
      </c>
    </row>
    <row r="7" spans="1:11" x14ac:dyDescent="0.3">
      <c r="A7" s="70" t="s">
        <v>309</v>
      </c>
      <c r="B7" s="84" t="s">
        <v>223</v>
      </c>
      <c r="C7" s="78"/>
      <c r="D7" s="72">
        <f>D8+D11+D39</f>
        <v>154283055</v>
      </c>
      <c r="E7" s="72">
        <f>E8+E11+E39</f>
        <v>130775655</v>
      </c>
    </row>
    <row r="8" spans="1:11" ht="28" x14ac:dyDescent="0.3">
      <c r="A8" s="45" t="s">
        <v>389</v>
      </c>
      <c r="B8" s="85" t="s">
        <v>224</v>
      </c>
      <c r="C8" s="44"/>
      <c r="D8" s="61">
        <f t="shared" ref="D8:E9" si="0">D9</f>
        <v>4830665</v>
      </c>
      <c r="E8" s="61">
        <f t="shared" si="0"/>
        <v>2987032</v>
      </c>
    </row>
    <row r="9" spans="1:11" x14ac:dyDescent="0.3">
      <c r="A9" s="46" t="s">
        <v>312</v>
      </c>
      <c r="B9" s="80" t="s">
        <v>416</v>
      </c>
      <c r="C9" s="42"/>
      <c r="D9" s="62">
        <f t="shared" si="0"/>
        <v>4830665</v>
      </c>
      <c r="E9" s="62">
        <f t="shared" si="0"/>
        <v>2987032</v>
      </c>
    </row>
    <row r="10" spans="1:11" x14ac:dyDescent="0.3">
      <c r="A10" s="46" t="s">
        <v>479</v>
      </c>
      <c r="B10" s="80"/>
      <c r="C10" s="42">
        <v>600</v>
      </c>
      <c r="D10" s="76">
        <v>4830665</v>
      </c>
      <c r="E10" s="76">
        <v>2987032</v>
      </c>
    </row>
    <row r="11" spans="1:11" ht="28" x14ac:dyDescent="0.3">
      <c r="A11" s="45" t="s">
        <v>226</v>
      </c>
      <c r="B11" s="85" t="s">
        <v>225</v>
      </c>
      <c r="C11" s="44"/>
      <c r="D11" s="61">
        <f t="shared" ref="D11:E11" si="1">D12+D14+D16+D18+D21+D24+D28+D30+D32+D34+D37</f>
        <v>145952390</v>
      </c>
      <c r="E11" s="61">
        <f t="shared" si="1"/>
        <v>125788623</v>
      </c>
    </row>
    <row r="12" spans="1:11" x14ac:dyDescent="0.3">
      <c r="A12" s="47" t="s">
        <v>310</v>
      </c>
      <c r="B12" s="53" t="s">
        <v>474</v>
      </c>
      <c r="C12" s="43"/>
      <c r="D12" s="63">
        <f t="shared" ref="D12:E12" si="2">D13</f>
        <v>17210911</v>
      </c>
      <c r="E12" s="63">
        <f t="shared" si="2"/>
        <v>5941119</v>
      </c>
    </row>
    <row r="13" spans="1:11" x14ac:dyDescent="0.3">
      <c r="A13" s="47" t="s">
        <v>479</v>
      </c>
      <c r="B13" s="53"/>
      <c r="C13" s="43">
        <v>600</v>
      </c>
      <c r="D13" s="76">
        <f>14419397+2791514</f>
        <v>17210911</v>
      </c>
      <c r="E13" s="76">
        <f>4811105+1130014</f>
        <v>5941119</v>
      </c>
    </row>
    <row r="14" spans="1:11" x14ac:dyDescent="0.3">
      <c r="A14" s="47" t="s">
        <v>311</v>
      </c>
      <c r="B14" s="53" t="s">
        <v>475</v>
      </c>
      <c r="C14" s="43"/>
      <c r="D14" s="63">
        <f t="shared" ref="D14:E14" si="3">D15</f>
        <v>17508424</v>
      </c>
      <c r="E14" s="63">
        <f t="shared" si="3"/>
        <v>8614449</v>
      </c>
    </row>
    <row r="15" spans="1:11" x14ac:dyDescent="0.3">
      <c r="A15" s="47" t="s">
        <v>479</v>
      </c>
      <c r="B15" s="53"/>
      <c r="C15" s="43">
        <v>600</v>
      </c>
      <c r="D15" s="76">
        <v>17508424</v>
      </c>
      <c r="E15" s="76">
        <v>8614449</v>
      </c>
    </row>
    <row r="16" spans="1:11" ht="28" x14ac:dyDescent="0.3">
      <c r="A16" s="47" t="s">
        <v>314</v>
      </c>
      <c r="B16" s="53" t="s">
        <v>227</v>
      </c>
      <c r="C16" s="48"/>
      <c r="D16" s="65">
        <f t="shared" ref="D16:E16" si="4">D17</f>
        <v>141461</v>
      </c>
      <c r="E16" s="65">
        <f t="shared" si="4"/>
        <v>141461</v>
      </c>
    </row>
    <row r="17" spans="1:5" x14ac:dyDescent="0.3">
      <c r="A17" s="47" t="s">
        <v>480</v>
      </c>
      <c r="B17" s="53"/>
      <c r="C17" s="48">
        <v>300</v>
      </c>
      <c r="D17" s="76">
        <v>141461</v>
      </c>
      <c r="E17" s="76">
        <v>141461</v>
      </c>
    </row>
    <row r="18" spans="1:5" ht="28" x14ac:dyDescent="0.3">
      <c r="A18" s="47" t="s">
        <v>315</v>
      </c>
      <c r="B18" s="53" t="s">
        <v>228</v>
      </c>
      <c r="C18" s="48"/>
      <c r="D18" s="65">
        <f t="shared" ref="D18:E18" si="5">D20+D19</f>
        <v>1012110</v>
      </c>
      <c r="E18" s="65">
        <f t="shared" si="5"/>
        <v>1012110</v>
      </c>
    </row>
    <row r="19" spans="1:5" x14ac:dyDescent="0.3">
      <c r="A19" s="47" t="s">
        <v>481</v>
      </c>
      <c r="B19" s="53"/>
      <c r="C19" s="48">
        <v>200</v>
      </c>
      <c r="D19" s="76">
        <v>5060</v>
      </c>
      <c r="E19" s="76">
        <v>5060</v>
      </c>
    </row>
    <row r="20" spans="1:5" x14ac:dyDescent="0.3">
      <c r="A20" s="47" t="s">
        <v>480</v>
      </c>
      <c r="B20" s="53"/>
      <c r="C20" s="48">
        <v>300</v>
      </c>
      <c r="D20" s="76">
        <v>1007050</v>
      </c>
      <c r="E20" s="76">
        <v>1007050</v>
      </c>
    </row>
    <row r="21" spans="1:5" ht="28" x14ac:dyDescent="0.3">
      <c r="A21" s="47" t="s">
        <v>316</v>
      </c>
      <c r="B21" s="53" t="s">
        <v>229</v>
      </c>
      <c r="C21" s="48"/>
      <c r="D21" s="65">
        <f t="shared" ref="D21:E21" si="6">D22+D23</f>
        <v>10679296</v>
      </c>
      <c r="E21" s="65">
        <f t="shared" si="6"/>
        <v>10679296</v>
      </c>
    </row>
    <row r="22" spans="1:5" x14ac:dyDescent="0.3">
      <c r="A22" s="47" t="s">
        <v>481</v>
      </c>
      <c r="B22" s="53"/>
      <c r="C22" s="48">
        <v>200</v>
      </c>
      <c r="D22" s="76">
        <v>29040</v>
      </c>
      <c r="E22" s="76">
        <v>29040</v>
      </c>
    </row>
    <row r="23" spans="1:5" x14ac:dyDescent="0.3">
      <c r="A23" s="47" t="s">
        <v>480</v>
      </c>
      <c r="B23" s="53"/>
      <c r="C23" s="48">
        <v>300</v>
      </c>
      <c r="D23" s="76">
        <v>10650256</v>
      </c>
      <c r="E23" s="76">
        <v>10650256</v>
      </c>
    </row>
    <row r="24" spans="1:5" x14ac:dyDescent="0.3">
      <c r="A24" s="47" t="s">
        <v>317</v>
      </c>
      <c r="B24" s="53" t="s">
        <v>230</v>
      </c>
      <c r="C24" s="48"/>
      <c r="D24" s="65">
        <f t="shared" ref="D24:E24" si="7">D25+D26+D27</f>
        <v>602125</v>
      </c>
      <c r="E24" s="65">
        <f t="shared" si="7"/>
        <v>602125</v>
      </c>
    </row>
    <row r="25" spans="1:5" x14ac:dyDescent="0.3">
      <c r="A25" s="47" t="s">
        <v>481</v>
      </c>
      <c r="B25" s="53"/>
      <c r="C25" s="48">
        <v>200</v>
      </c>
      <c r="D25" s="76">
        <v>1100</v>
      </c>
      <c r="E25" s="76">
        <v>1100</v>
      </c>
    </row>
    <row r="26" spans="1:5" x14ac:dyDescent="0.3">
      <c r="A26" s="47" t="s">
        <v>480</v>
      </c>
      <c r="B26" s="53"/>
      <c r="C26" s="48">
        <v>300</v>
      </c>
      <c r="D26" s="76">
        <v>363038</v>
      </c>
      <c r="E26" s="76">
        <v>363038</v>
      </c>
    </row>
    <row r="27" spans="1:5" x14ac:dyDescent="0.3">
      <c r="A27" s="47" t="s">
        <v>479</v>
      </c>
      <c r="B27" s="53"/>
      <c r="C27" s="48">
        <v>600</v>
      </c>
      <c r="D27" s="76">
        <v>237987</v>
      </c>
      <c r="E27" s="76">
        <v>237987</v>
      </c>
    </row>
    <row r="28" spans="1:5" ht="28" x14ac:dyDescent="0.3">
      <c r="A28" s="47" t="s">
        <v>318</v>
      </c>
      <c r="B28" s="53" t="s">
        <v>472</v>
      </c>
      <c r="C28" s="48"/>
      <c r="D28" s="65">
        <f t="shared" ref="D28:E28" si="8">D29</f>
        <v>98400</v>
      </c>
      <c r="E28" s="65">
        <f t="shared" si="8"/>
        <v>98400</v>
      </c>
    </row>
    <row r="29" spans="1:5" x14ac:dyDescent="0.3">
      <c r="A29" s="47" t="s">
        <v>479</v>
      </c>
      <c r="B29" s="53"/>
      <c r="C29" s="48">
        <v>600</v>
      </c>
      <c r="D29" s="76">
        <f>98400</f>
        <v>98400</v>
      </c>
      <c r="E29" s="76">
        <v>98400</v>
      </c>
    </row>
    <row r="30" spans="1:5" x14ac:dyDescent="0.3">
      <c r="A30" s="47" t="s">
        <v>319</v>
      </c>
      <c r="B30" s="53" t="s">
        <v>476</v>
      </c>
      <c r="C30" s="48"/>
      <c r="D30" s="65">
        <f t="shared" ref="D30:E30" si="9">D31</f>
        <v>72024000</v>
      </c>
      <c r="E30" s="65">
        <f t="shared" si="9"/>
        <v>72024000</v>
      </c>
    </row>
    <row r="31" spans="1:5" x14ac:dyDescent="0.3">
      <c r="A31" s="47" t="s">
        <v>479</v>
      </c>
      <c r="B31" s="53"/>
      <c r="C31" s="48">
        <v>600</v>
      </c>
      <c r="D31" s="76">
        <v>72024000</v>
      </c>
      <c r="E31" s="76">
        <v>72024000</v>
      </c>
    </row>
    <row r="32" spans="1:5" x14ac:dyDescent="0.3">
      <c r="A32" s="47" t="s">
        <v>443</v>
      </c>
      <c r="B32" s="53" t="s">
        <v>477</v>
      </c>
      <c r="C32" s="48"/>
      <c r="D32" s="65">
        <f t="shared" ref="D32:E32" si="10">D33</f>
        <v>2697000</v>
      </c>
      <c r="E32" s="65">
        <f t="shared" si="10"/>
        <v>2697000</v>
      </c>
    </row>
    <row r="33" spans="1:6" x14ac:dyDescent="0.3">
      <c r="A33" s="47" t="s">
        <v>479</v>
      </c>
      <c r="B33" s="53"/>
      <c r="C33" s="48">
        <v>600</v>
      </c>
      <c r="D33" s="76">
        <v>2697000</v>
      </c>
      <c r="E33" s="76">
        <v>2697000</v>
      </c>
    </row>
    <row r="34" spans="1:6" x14ac:dyDescent="0.3">
      <c r="A34" s="47" t="s">
        <v>320</v>
      </c>
      <c r="B34" s="53" t="s">
        <v>231</v>
      </c>
      <c r="C34" s="48"/>
      <c r="D34" s="65">
        <f t="shared" ref="D34:E34" si="11">D35+D36</f>
        <v>518663</v>
      </c>
      <c r="E34" s="65">
        <f t="shared" si="11"/>
        <v>518663</v>
      </c>
    </row>
    <row r="35" spans="1:6" ht="28" x14ac:dyDescent="0.3">
      <c r="A35" s="47" t="s">
        <v>482</v>
      </c>
      <c r="B35" s="53"/>
      <c r="C35" s="48">
        <v>100</v>
      </c>
      <c r="D35" s="76">
        <v>400209</v>
      </c>
      <c r="E35" s="76">
        <v>400209</v>
      </c>
    </row>
    <row r="36" spans="1:6" x14ac:dyDescent="0.3">
      <c r="A36" s="47" t="s">
        <v>481</v>
      </c>
      <c r="B36" s="53"/>
      <c r="C36" s="48">
        <v>200</v>
      </c>
      <c r="D36" s="76">
        <v>118454</v>
      </c>
      <c r="E36" s="76">
        <v>118454</v>
      </c>
    </row>
    <row r="37" spans="1:6" x14ac:dyDescent="0.3">
      <c r="A37" s="47" t="s">
        <v>321</v>
      </c>
      <c r="B37" s="53" t="s">
        <v>478</v>
      </c>
      <c r="C37" s="48"/>
      <c r="D37" s="65">
        <f t="shared" ref="D37:E37" si="12">D38</f>
        <v>23460000</v>
      </c>
      <c r="E37" s="65">
        <f t="shared" si="12"/>
        <v>23460000</v>
      </c>
    </row>
    <row r="38" spans="1:6" x14ac:dyDescent="0.3">
      <c r="A38" s="47" t="s">
        <v>479</v>
      </c>
      <c r="B38" s="53"/>
      <c r="C38" s="48">
        <v>600</v>
      </c>
      <c r="D38" s="76">
        <v>23460000</v>
      </c>
      <c r="E38" s="76">
        <v>23460000</v>
      </c>
    </row>
    <row r="39" spans="1:6" ht="28" x14ac:dyDescent="0.3">
      <c r="A39" s="45" t="s">
        <v>433</v>
      </c>
      <c r="B39" s="85" t="s">
        <v>434</v>
      </c>
      <c r="C39" s="49"/>
      <c r="D39" s="66">
        <f t="shared" ref="D39:E39" si="13">D40</f>
        <v>3500000</v>
      </c>
      <c r="E39" s="66">
        <f t="shared" si="13"/>
        <v>2000000</v>
      </c>
      <c r="F39" s="56"/>
    </row>
    <row r="40" spans="1:6" x14ac:dyDescent="0.3">
      <c r="A40" s="47" t="s">
        <v>313</v>
      </c>
      <c r="B40" s="53" t="s">
        <v>473</v>
      </c>
      <c r="C40" s="48"/>
      <c r="D40" s="65">
        <f>D41</f>
        <v>3500000</v>
      </c>
      <c r="E40" s="65">
        <f>E41</f>
        <v>2000000</v>
      </c>
      <c r="F40" s="56"/>
    </row>
    <row r="41" spans="1:6" ht="28" x14ac:dyDescent="0.3">
      <c r="A41" s="47" t="s">
        <v>482</v>
      </c>
      <c r="B41" s="53"/>
      <c r="C41" s="48">
        <v>100</v>
      </c>
      <c r="D41" s="76">
        <v>3500000</v>
      </c>
      <c r="E41" s="76">
        <v>2000000</v>
      </c>
      <c r="F41" s="56"/>
    </row>
    <row r="42" spans="1:6" ht="28" x14ac:dyDescent="0.3">
      <c r="A42" s="70" t="s">
        <v>519</v>
      </c>
      <c r="B42" s="84" t="s">
        <v>232</v>
      </c>
      <c r="C42" s="78"/>
      <c r="D42" s="72">
        <f>D43</f>
        <v>1961130</v>
      </c>
      <c r="E42" s="72">
        <f>E43</f>
        <v>1761130</v>
      </c>
      <c r="F42" s="56"/>
    </row>
    <row r="43" spans="1:6" x14ac:dyDescent="0.3">
      <c r="A43" s="45" t="s">
        <v>365</v>
      </c>
      <c r="B43" s="85" t="s">
        <v>233</v>
      </c>
      <c r="C43" s="49"/>
      <c r="D43" s="61">
        <f t="shared" ref="D43:E43" si="14">D44+D46</f>
        <v>1961130</v>
      </c>
      <c r="E43" s="61">
        <f t="shared" si="14"/>
        <v>1761130</v>
      </c>
      <c r="F43" s="56"/>
    </row>
    <row r="44" spans="1:6" x14ac:dyDescent="0.3">
      <c r="A44" s="47" t="s">
        <v>322</v>
      </c>
      <c r="B44" s="53" t="s">
        <v>306</v>
      </c>
      <c r="C44" s="48"/>
      <c r="D44" s="63">
        <f t="shared" ref="D44:E44" si="15">D45</f>
        <v>1000000</v>
      </c>
      <c r="E44" s="63">
        <f t="shared" si="15"/>
        <v>800000</v>
      </c>
      <c r="F44" s="56"/>
    </row>
    <row r="45" spans="1:6" x14ac:dyDescent="0.3">
      <c r="A45" s="47" t="s">
        <v>479</v>
      </c>
      <c r="B45" s="53"/>
      <c r="C45" s="48">
        <v>600</v>
      </c>
      <c r="D45" s="76">
        <v>1000000</v>
      </c>
      <c r="E45" s="76">
        <v>800000</v>
      </c>
      <c r="F45" s="56"/>
    </row>
    <row r="46" spans="1:6" x14ac:dyDescent="0.3">
      <c r="A46" s="47" t="s">
        <v>323</v>
      </c>
      <c r="B46" s="53" t="s">
        <v>307</v>
      </c>
      <c r="C46" s="48"/>
      <c r="D46" s="63">
        <f t="shared" ref="D46:E46" si="16">D47</f>
        <v>961130</v>
      </c>
      <c r="E46" s="63">
        <f t="shared" si="16"/>
        <v>961130</v>
      </c>
      <c r="F46" s="56"/>
    </row>
    <row r="47" spans="1:6" x14ac:dyDescent="0.3">
      <c r="A47" s="47" t="s">
        <v>479</v>
      </c>
      <c r="B47" s="53"/>
      <c r="C47" s="48">
        <v>600</v>
      </c>
      <c r="D47" s="76">
        <v>961130</v>
      </c>
      <c r="E47" s="76">
        <v>961130</v>
      </c>
      <c r="F47" s="56"/>
    </row>
    <row r="48" spans="1:6" ht="28" x14ac:dyDescent="0.3">
      <c r="A48" s="70" t="s">
        <v>520</v>
      </c>
      <c r="B48" s="84" t="s">
        <v>366</v>
      </c>
      <c r="C48" s="71"/>
      <c r="D48" s="72">
        <f t="shared" ref="D48:E48" si="17">D49</f>
        <v>10000</v>
      </c>
      <c r="E48" s="72">
        <f t="shared" si="17"/>
        <v>5000</v>
      </c>
      <c r="F48" s="56"/>
    </row>
    <row r="49" spans="1:6" x14ac:dyDescent="0.3">
      <c r="A49" s="45" t="s">
        <v>432</v>
      </c>
      <c r="B49" s="85" t="s">
        <v>305</v>
      </c>
      <c r="C49" s="43"/>
      <c r="D49" s="61">
        <f>D50</f>
        <v>10000</v>
      </c>
      <c r="E49" s="61">
        <f>E50</f>
        <v>5000</v>
      </c>
      <c r="F49" s="56"/>
    </row>
    <row r="50" spans="1:6" x14ac:dyDescent="0.3">
      <c r="A50" s="47" t="s">
        <v>512</v>
      </c>
      <c r="B50" s="53" t="s">
        <v>513</v>
      </c>
      <c r="C50" s="43"/>
      <c r="D50" s="63">
        <f t="shared" ref="D50:E50" si="18">D51</f>
        <v>10000</v>
      </c>
      <c r="E50" s="63">
        <f t="shared" si="18"/>
        <v>5000</v>
      </c>
      <c r="F50" s="56"/>
    </row>
    <row r="51" spans="1:6" x14ac:dyDescent="0.3">
      <c r="A51" s="47" t="s">
        <v>479</v>
      </c>
      <c r="B51" s="53"/>
      <c r="C51" s="43">
        <v>600</v>
      </c>
      <c r="D51" s="76">
        <v>10000</v>
      </c>
      <c r="E51" s="76">
        <v>5000</v>
      </c>
      <c r="F51" s="56"/>
    </row>
    <row r="52" spans="1:6" x14ac:dyDescent="0.3">
      <c r="A52" s="73" t="s">
        <v>324</v>
      </c>
      <c r="B52" s="86" t="s">
        <v>234</v>
      </c>
      <c r="C52" s="74"/>
      <c r="D52" s="75">
        <f>D53+D112+D124</f>
        <v>102602318</v>
      </c>
      <c r="E52" s="75">
        <f>E53+E112+E124</f>
        <v>101651318</v>
      </c>
      <c r="F52" s="56"/>
    </row>
    <row r="53" spans="1:6" x14ac:dyDescent="0.3">
      <c r="A53" s="70" t="s">
        <v>325</v>
      </c>
      <c r="B53" s="84" t="s">
        <v>235</v>
      </c>
      <c r="C53" s="78"/>
      <c r="D53" s="72">
        <f>D54+D98+D101+D108+D105</f>
        <v>100802138</v>
      </c>
      <c r="E53" s="72">
        <f>E54+E98+E101+E108+E105</f>
        <v>99856138</v>
      </c>
      <c r="F53" s="56"/>
    </row>
    <row r="54" spans="1:6" ht="28" x14ac:dyDescent="0.3">
      <c r="A54" s="45" t="s">
        <v>119</v>
      </c>
      <c r="B54" s="85" t="s">
        <v>236</v>
      </c>
      <c r="C54" s="44"/>
      <c r="D54" s="61">
        <f t="shared" ref="D54:E54" si="19">D55+D58+D61+D64+D67+D70+D73+D76+D79+D82+D85+D89+D95+D92</f>
        <v>62587641</v>
      </c>
      <c r="E54" s="61">
        <f t="shared" si="19"/>
        <v>62641641</v>
      </c>
      <c r="F54" s="56"/>
    </row>
    <row r="55" spans="1:6" x14ac:dyDescent="0.3">
      <c r="A55" s="47" t="s">
        <v>494</v>
      </c>
      <c r="B55" s="53" t="s">
        <v>459</v>
      </c>
      <c r="C55" s="48"/>
      <c r="D55" s="63">
        <f t="shared" ref="D55:E55" si="20">D56+D57</f>
        <v>103300</v>
      </c>
      <c r="E55" s="63">
        <f t="shared" si="20"/>
        <v>103300</v>
      </c>
      <c r="F55" s="56"/>
    </row>
    <row r="56" spans="1:6" x14ac:dyDescent="0.3">
      <c r="A56" s="47" t="s">
        <v>481</v>
      </c>
      <c r="B56" s="53"/>
      <c r="C56" s="48">
        <v>200</v>
      </c>
      <c r="D56" s="76">
        <v>1500</v>
      </c>
      <c r="E56" s="76">
        <v>1500</v>
      </c>
      <c r="F56" s="56"/>
    </row>
    <row r="57" spans="1:6" x14ac:dyDescent="0.3">
      <c r="A57" s="47" t="s">
        <v>480</v>
      </c>
      <c r="B57" s="53"/>
      <c r="C57" s="48">
        <v>300</v>
      </c>
      <c r="D57" s="76">
        <v>101800</v>
      </c>
      <c r="E57" s="76">
        <v>101800</v>
      </c>
      <c r="F57" s="56"/>
    </row>
    <row r="58" spans="1:6" ht="28" x14ac:dyDescent="0.3">
      <c r="A58" s="47" t="s">
        <v>287</v>
      </c>
      <c r="B58" s="53" t="s">
        <v>460</v>
      </c>
      <c r="C58" s="48"/>
      <c r="D58" s="63">
        <f t="shared" ref="D58:E58" si="21">D59+D60</f>
        <v>2128000</v>
      </c>
      <c r="E58" s="63">
        <f t="shared" si="21"/>
        <v>2128000</v>
      </c>
      <c r="F58" s="56"/>
    </row>
    <row r="59" spans="1:6" x14ac:dyDescent="0.3">
      <c r="A59" s="47" t="s">
        <v>481</v>
      </c>
      <c r="B59" s="53"/>
      <c r="C59" s="48">
        <v>200</v>
      </c>
      <c r="D59" s="76">
        <v>31448</v>
      </c>
      <c r="E59" s="76">
        <v>31448</v>
      </c>
      <c r="F59" s="56"/>
    </row>
    <row r="60" spans="1:6" x14ac:dyDescent="0.3">
      <c r="A60" s="47" t="s">
        <v>480</v>
      </c>
      <c r="B60" s="53"/>
      <c r="C60" s="48">
        <v>300</v>
      </c>
      <c r="D60" s="76">
        <v>2096552</v>
      </c>
      <c r="E60" s="76">
        <v>2096552</v>
      </c>
      <c r="F60" s="56"/>
    </row>
    <row r="61" spans="1:6" x14ac:dyDescent="0.3">
      <c r="A61" s="47" t="s">
        <v>326</v>
      </c>
      <c r="B61" s="53" t="s">
        <v>461</v>
      </c>
      <c r="C61" s="48"/>
      <c r="D61" s="63">
        <f t="shared" ref="D61:E61" si="22">D62+D63</f>
        <v>9377000</v>
      </c>
      <c r="E61" s="63">
        <f t="shared" si="22"/>
        <v>9431000</v>
      </c>
      <c r="F61" s="56"/>
    </row>
    <row r="62" spans="1:6" x14ac:dyDescent="0.3">
      <c r="A62" s="47" t="s">
        <v>481</v>
      </c>
      <c r="B62" s="53"/>
      <c r="C62" s="48">
        <v>200</v>
      </c>
      <c r="D62" s="76">
        <v>177000</v>
      </c>
      <c r="E62" s="76">
        <v>231000</v>
      </c>
      <c r="F62" s="56"/>
    </row>
    <row r="63" spans="1:6" x14ac:dyDescent="0.3">
      <c r="A63" s="47" t="s">
        <v>480</v>
      </c>
      <c r="B63" s="53"/>
      <c r="C63" s="48">
        <v>300</v>
      </c>
      <c r="D63" s="76">
        <v>9200000</v>
      </c>
      <c r="E63" s="76">
        <v>9200000</v>
      </c>
      <c r="F63" s="56"/>
    </row>
    <row r="64" spans="1:6" ht="42" x14ac:dyDescent="0.3">
      <c r="A64" s="47" t="s">
        <v>327</v>
      </c>
      <c r="B64" s="53" t="s">
        <v>462</v>
      </c>
      <c r="C64" s="48"/>
      <c r="D64" s="63">
        <f t="shared" ref="D64:E64" si="23">D65+D66</f>
        <v>55000</v>
      </c>
      <c r="E64" s="63">
        <f t="shared" si="23"/>
        <v>55000</v>
      </c>
      <c r="F64" s="56"/>
    </row>
    <row r="65" spans="1:6" x14ac:dyDescent="0.3">
      <c r="A65" s="47" t="s">
        <v>481</v>
      </c>
      <c r="B65" s="53"/>
      <c r="C65" s="48">
        <v>200</v>
      </c>
      <c r="D65" s="76">
        <v>3800</v>
      </c>
      <c r="E65" s="76">
        <v>3800</v>
      </c>
      <c r="F65" s="56"/>
    </row>
    <row r="66" spans="1:6" x14ac:dyDescent="0.3">
      <c r="A66" s="47" t="s">
        <v>480</v>
      </c>
      <c r="B66" s="53"/>
      <c r="C66" s="48">
        <v>300</v>
      </c>
      <c r="D66" s="76">
        <v>51200</v>
      </c>
      <c r="E66" s="76">
        <v>51200</v>
      </c>
      <c r="F66" s="56"/>
    </row>
    <row r="67" spans="1:6" ht="42" x14ac:dyDescent="0.3">
      <c r="A67" s="47" t="s">
        <v>451</v>
      </c>
      <c r="B67" s="53" t="s">
        <v>463</v>
      </c>
      <c r="C67" s="48"/>
      <c r="D67" s="63">
        <f t="shared" ref="D67:E67" si="24">D68+D69</f>
        <v>3903000</v>
      </c>
      <c r="E67" s="63">
        <f t="shared" si="24"/>
        <v>3903000</v>
      </c>
      <c r="F67" s="56"/>
    </row>
    <row r="68" spans="1:6" x14ac:dyDescent="0.3">
      <c r="A68" s="47" t="s">
        <v>481</v>
      </c>
      <c r="B68" s="53"/>
      <c r="C68" s="48">
        <v>200</v>
      </c>
      <c r="D68" s="76">
        <v>20000</v>
      </c>
      <c r="E68" s="76">
        <v>20000</v>
      </c>
      <c r="F68" s="56"/>
    </row>
    <row r="69" spans="1:6" x14ac:dyDescent="0.3">
      <c r="A69" s="47" t="s">
        <v>480</v>
      </c>
      <c r="B69" s="53"/>
      <c r="C69" s="48">
        <v>300</v>
      </c>
      <c r="D69" s="76">
        <v>3883000</v>
      </c>
      <c r="E69" s="76">
        <v>3883000</v>
      </c>
      <c r="F69" s="56"/>
    </row>
    <row r="70" spans="1:6" ht="28" x14ac:dyDescent="0.3">
      <c r="A70" s="47" t="s">
        <v>452</v>
      </c>
      <c r="B70" s="53" t="s">
        <v>465</v>
      </c>
      <c r="C70" s="48"/>
      <c r="D70" s="63">
        <f t="shared" ref="D70:E70" si="25">D71+D72</f>
        <v>570000</v>
      </c>
      <c r="E70" s="63">
        <f t="shared" si="25"/>
        <v>570000</v>
      </c>
      <c r="F70" s="56"/>
    </row>
    <row r="71" spans="1:6" x14ac:dyDescent="0.3">
      <c r="A71" s="47" t="s">
        <v>481</v>
      </c>
      <c r="B71" s="53"/>
      <c r="C71" s="48">
        <v>200</v>
      </c>
      <c r="D71" s="76">
        <v>3000</v>
      </c>
      <c r="E71" s="76">
        <v>3000</v>
      </c>
      <c r="F71" s="56"/>
    </row>
    <row r="72" spans="1:6" x14ac:dyDescent="0.3">
      <c r="A72" s="47" t="s">
        <v>480</v>
      </c>
      <c r="B72" s="53"/>
      <c r="C72" s="48">
        <v>300</v>
      </c>
      <c r="D72" s="76">
        <v>567000</v>
      </c>
      <c r="E72" s="76">
        <v>567000</v>
      </c>
      <c r="F72" s="56"/>
    </row>
    <row r="73" spans="1:6" x14ac:dyDescent="0.3">
      <c r="A73" s="47" t="s">
        <v>328</v>
      </c>
      <c r="B73" s="53" t="s">
        <v>464</v>
      </c>
      <c r="C73" s="48"/>
      <c r="D73" s="63">
        <f t="shared" ref="D73:E73" si="26">D74+D75</f>
        <v>2408000</v>
      </c>
      <c r="E73" s="63">
        <f t="shared" si="26"/>
        <v>2408000</v>
      </c>
      <c r="F73" s="56"/>
    </row>
    <row r="74" spans="1:6" x14ac:dyDescent="0.3">
      <c r="A74" s="47" t="s">
        <v>481</v>
      </c>
      <c r="B74" s="53"/>
      <c r="C74" s="48">
        <v>200</v>
      </c>
      <c r="D74" s="76">
        <v>48000</v>
      </c>
      <c r="E74" s="76">
        <v>48000</v>
      </c>
      <c r="F74" s="56"/>
    </row>
    <row r="75" spans="1:6" x14ac:dyDescent="0.3">
      <c r="A75" s="47" t="s">
        <v>480</v>
      </c>
      <c r="B75" s="53"/>
      <c r="C75" s="48">
        <v>300</v>
      </c>
      <c r="D75" s="76">
        <v>2360000</v>
      </c>
      <c r="E75" s="76">
        <v>2360000</v>
      </c>
      <c r="F75" s="56"/>
    </row>
    <row r="76" spans="1:6" ht="28" x14ac:dyDescent="0.3">
      <c r="A76" s="47" t="s">
        <v>495</v>
      </c>
      <c r="B76" s="53" t="s">
        <v>466</v>
      </c>
      <c r="C76" s="48"/>
      <c r="D76" s="63">
        <f t="shared" ref="D76:E76" si="27">D77+D78</f>
        <v>5641000</v>
      </c>
      <c r="E76" s="63">
        <f t="shared" si="27"/>
        <v>5641000</v>
      </c>
      <c r="F76" s="56"/>
    </row>
    <row r="77" spans="1:6" x14ac:dyDescent="0.3">
      <c r="A77" s="47" t="s">
        <v>481</v>
      </c>
      <c r="B77" s="53"/>
      <c r="C77" s="48">
        <v>200</v>
      </c>
      <c r="D77" s="76">
        <v>121000</v>
      </c>
      <c r="E77" s="76">
        <v>121000</v>
      </c>
      <c r="F77" s="56"/>
    </row>
    <row r="78" spans="1:6" x14ac:dyDescent="0.3">
      <c r="A78" s="47" t="s">
        <v>480</v>
      </c>
      <c r="B78" s="53"/>
      <c r="C78" s="48">
        <v>300</v>
      </c>
      <c r="D78" s="76">
        <v>5520000</v>
      </c>
      <c r="E78" s="76">
        <v>5520000</v>
      </c>
      <c r="F78" s="56"/>
    </row>
    <row r="79" spans="1:6" ht="28" x14ac:dyDescent="0.3">
      <c r="A79" s="47" t="s">
        <v>496</v>
      </c>
      <c r="B79" s="53" t="s">
        <v>467</v>
      </c>
      <c r="C79" s="48"/>
      <c r="D79" s="63">
        <f t="shared" ref="D79:E79" si="28">D80+D81</f>
        <v>15888000</v>
      </c>
      <c r="E79" s="63">
        <f t="shared" si="28"/>
        <v>15888000</v>
      </c>
      <c r="F79" s="56"/>
    </row>
    <row r="80" spans="1:6" x14ac:dyDescent="0.3">
      <c r="A80" s="47" t="s">
        <v>481</v>
      </c>
      <c r="B80" s="53"/>
      <c r="C80" s="48">
        <v>200</v>
      </c>
      <c r="D80" s="76">
        <v>300000</v>
      </c>
      <c r="E80" s="76">
        <v>300000</v>
      </c>
      <c r="F80" s="56"/>
    </row>
    <row r="81" spans="1:6" x14ac:dyDescent="0.3">
      <c r="A81" s="47" t="s">
        <v>480</v>
      </c>
      <c r="B81" s="53"/>
      <c r="C81" s="48">
        <v>300</v>
      </c>
      <c r="D81" s="76">
        <v>15588000</v>
      </c>
      <c r="E81" s="76">
        <v>15588000</v>
      </c>
      <c r="F81" s="56"/>
    </row>
    <row r="82" spans="1:6" x14ac:dyDescent="0.3">
      <c r="A82" s="47" t="s">
        <v>330</v>
      </c>
      <c r="B82" s="53" t="s">
        <v>468</v>
      </c>
      <c r="C82" s="43"/>
      <c r="D82" s="63">
        <f t="shared" ref="D82:E82" si="29">D83+D84</f>
        <v>3537000</v>
      </c>
      <c r="E82" s="63">
        <f t="shared" si="29"/>
        <v>3537000</v>
      </c>
      <c r="F82" s="56"/>
    </row>
    <row r="83" spans="1:6" x14ac:dyDescent="0.3">
      <c r="A83" s="47" t="s">
        <v>481</v>
      </c>
      <c r="B83" s="53"/>
      <c r="C83" s="43">
        <v>200</v>
      </c>
      <c r="D83" s="76">
        <v>60000</v>
      </c>
      <c r="E83" s="76">
        <v>60000</v>
      </c>
      <c r="F83" s="56"/>
    </row>
    <row r="84" spans="1:6" x14ac:dyDescent="0.3">
      <c r="A84" s="47" t="s">
        <v>480</v>
      </c>
      <c r="B84" s="53"/>
      <c r="C84" s="43">
        <v>300</v>
      </c>
      <c r="D84" s="76">
        <v>3477000</v>
      </c>
      <c r="E84" s="76">
        <v>3477000</v>
      </c>
      <c r="F84" s="56"/>
    </row>
    <row r="85" spans="1:6" x14ac:dyDescent="0.3">
      <c r="A85" s="47" t="s">
        <v>237</v>
      </c>
      <c r="B85" s="53" t="s">
        <v>469</v>
      </c>
      <c r="C85" s="43"/>
      <c r="D85" s="63">
        <f t="shared" ref="D85:E85" si="30">D86+D87+D88</f>
        <v>5382341</v>
      </c>
      <c r="E85" s="63">
        <f t="shared" si="30"/>
        <v>5382341</v>
      </c>
      <c r="F85" s="56"/>
    </row>
    <row r="86" spans="1:6" ht="28" x14ac:dyDescent="0.3">
      <c r="A86" s="47" t="s">
        <v>482</v>
      </c>
      <c r="B86" s="53"/>
      <c r="C86" s="43">
        <v>100</v>
      </c>
      <c r="D86" s="76">
        <v>4191803</v>
      </c>
      <c r="E86" s="76">
        <v>4191803</v>
      </c>
      <c r="F86" s="56"/>
    </row>
    <row r="87" spans="1:6" x14ac:dyDescent="0.3">
      <c r="A87" s="47" t="s">
        <v>481</v>
      </c>
      <c r="B87" s="53"/>
      <c r="C87" s="43">
        <v>200</v>
      </c>
      <c r="D87" s="76">
        <v>1184538</v>
      </c>
      <c r="E87" s="76">
        <v>1184538</v>
      </c>
      <c r="F87" s="56"/>
    </row>
    <row r="88" spans="1:6" x14ac:dyDescent="0.3">
      <c r="A88" s="47" t="s">
        <v>483</v>
      </c>
      <c r="B88" s="53"/>
      <c r="C88" s="43">
        <v>800</v>
      </c>
      <c r="D88" s="76">
        <v>6000</v>
      </c>
      <c r="E88" s="76">
        <v>6000</v>
      </c>
      <c r="F88" s="56"/>
    </row>
    <row r="89" spans="1:6" x14ac:dyDescent="0.3">
      <c r="A89" s="47" t="s">
        <v>331</v>
      </c>
      <c r="B89" s="53" t="s">
        <v>470</v>
      </c>
      <c r="C89" s="43"/>
      <c r="D89" s="63">
        <f t="shared" ref="D89:E89" si="31">D90+D91</f>
        <v>6135000</v>
      </c>
      <c r="E89" s="63">
        <f t="shared" si="31"/>
        <v>6135000</v>
      </c>
      <c r="F89" s="56"/>
    </row>
    <row r="90" spans="1:6" x14ac:dyDescent="0.3">
      <c r="A90" s="47" t="s">
        <v>481</v>
      </c>
      <c r="B90" s="53"/>
      <c r="C90" s="43">
        <v>200</v>
      </c>
      <c r="D90" s="76">
        <v>35000</v>
      </c>
      <c r="E90" s="76">
        <v>35000</v>
      </c>
      <c r="F90" s="56"/>
    </row>
    <row r="91" spans="1:6" x14ac:dyDescent="0.3">
      <c r="A91" s="47" t="s">
        <v>480</v>
      </c>
      <c r="B91" s="53"/>
      <c r="C91" s="43">
        <v>300</v>
      </c>
      <c r="D91" s="76">
        <v>6100000</v>
      </c>
      <c r="E91" s="76">
        <v>6100000</v>
      </c>
      <c r="F91" s="56"/>
    </row>
    <row r="92" spans="1:6" ht="28" x14ac:dyDescent="0.3">
      <c r="A92" s="47" t="s">
        <v>505</v>
      </c>
      <c r="B92" s="53" t="s">
        <v>506</v>
      </c>
      <c r="C92" s="43"/>
      <c r="D92" s="63">
        <f t="shared" ref="D92:E92" si="32">D93+D94</f>
        <v>160000</v>
      </c>
      <c r="E92" s="63">
        <f t="shared" si="32"/>
        <v>160000</v>
      </c>
      <c r="F92" s="56"/>
    </row>
    <row r="93" spans="1:6" x14ac:dyDescent="0.3">
      <c r="A93" s="47" t="s">
        <v>481</v>
      </c>
      <c r="B93" s="53"/>
      <c r="C93" s="43">
        <v>200</v>
      </c>
      <c r="D93" s="76">
        <v>3000</v>
      </c>
      <c r="E93" s="76">
        <v>3000</v>
      </c>
      <c r="F93" s="56"/>
    </row>
    <row r="94" spans="1:6" x14ac:dyDescent="0.3">
      <c r="A94" s="47" t="s">
        <v>480</v>
      </c>
      <c r="B94" s="53"/>
      <c r="C94" s="43">
        <v>300</v>
      </c>
      <c r="D94" s="76">
        <v>157000</v>
      </c>
      <c r="E94" s="76">
        <v>157000</v>
      </c>
      <c r="F94" s="56"/>
    </row>
    <row r="95" spans="1:6" ht="28" x14ac:dyDescent="0.3">
      <c r="A95" s="47" t="s">
        <v>444</v>
      </c>
      <c r="B95" s="53" t="s">
        <v>471</v>
      </c>
      <c r="C95" s="43"/>
      <c r="D95" s="63">
        <f t="shared" ref="D95:E95" si="33">D96+D97</f>
        <v>7300000</v>
      </c>
      <c r="E95" s="63">
        <f t="shared" si="33"/>
        <v>7300000</v>
      </c>
      <c r="F95" s="56"/>
    </row>
    <row r="96" spans="1:6" x14ac:dyDescent="0.3">
      <c r="A96" s="47" t="s">
        <v>481</v>
      </c>
      <c r="B96" s="53"/>
      <c r="C96" s="43">
        <v>200</v>
      </c>
      <c r="D96" s="76">
        <v>200000</v>
      </c>
      <c r="E96" s="76">
        <v>200000</v>
      </c>
      <c r="F96" s="56"/>
    </row>
    <row r="97" spans="1:6" x14ac:dyDescent="0.3">
      <c r="A97" s="47" t="s">
        <v>480</v>
      </c>
      <c r="B97" s="53"/>
      <c r="C97" s="43">
        <v>300</v>
      </c>
      <c r="D97" s="76">
        <v>7100000</v>
      </c>
      <c r="E97" s="76">
        <v>7100000</v>
      </c>
      <c r="F97" s="56"/>
    </row>
    <row r="98" spans="1:6" x14ac:dyDescent="0.3">
      <c r="A98" s="45" t="s">
        <v>521</v>
      </c>
      <c r="B98" s="85" t="s">
        <v>435</v>
      </c>
      <c r="C98" s="43"/>
      <c r="D98" s="61">
        <f t="shared" ref="D98:E99" si="34">D99</f>
        <v>34541597</v>
      </c>
      <c r="E98" s="61">
        <f t="shared" si="34"/>
        <v>34541597</v>
      </c>
      <c r="F98" s="56"/>
    </row>
    <row r="99" spans="1:6" ht="42" x14ac:dyDescent="0.3">
      <c r="A99" s="47" t="s">
        <v>329</v>
      </c>
      <c r="B99" s="53" t="s">
        <v>453</v>
      </c>
      <c r="C99" s="43"/>
      <c r="D99" s="63">
        <f t="shared" si="34"/>
        <v>34541597</v>
      </c>
      <c r="E99" s="63">
        <f t="shared" si="34"/>
        <v>34541597</v>
      </c>
      <c r="F99" s="56"/>
    </row>
    <row r="100" spans="1:6" x14ac:dyDescent="0.3">
      <c r="A100" s="47" t="s">
        <v>479</v>
      </c>
      <c r="B100" s="53"/>
      <c r="C100" s="43">
        <v>600</v>
      </c>
      <c r="D100" s="76">
        <v>34541597</v>
      </c>
      <c r="E100" s="76">
        <v>34541597</v>
      </c>
      <c r="F100" s="56"/>
    </row>
    <row r="101" spans="1:6" x14ac:dyDescent="0.3">
      <c r="A101" s="45" t="s">
        <v>437</v>
      </c>
      <c r="B101" s="85" t="s">
        <v>436</v>
      </c>
      <c r="C101" s="43"/>
      <c r="D101" s="61">
        <f t="shared" ref="D101:E101" si="35">D102</f>
        <v>2092900</v>
      </c>
      <c r="E101" s="61">
        <f t="shared" si="35"/>
        <v>2092900</v>
      </c>
      <c r="F101" s="56"/>
    </row>
    <row r="102" spans="1:6" x14ac:dyDescent="0.3">
      <c r="A102" s="47" t="s">
        <v>288</v>
      </c>
      <c r="B102" s="53" t="s">
        <v>458</v>
      </c>
      <c r="C102" s="43"/>
      <c r="D102" s="63">
        <f t="shared" ref="D102:E102" si="36">D103+D104</f>
        <v>2092900</v>
      </c>
      <c r="E102" s="63">
        <f t="shared" si="36"/>
        <v>2092900</v>
      </c>
      <c r="F102" s="56"/>
    </row>
    <row r="103" spans="1:6" x14ac:dyDescent="0.3">
      <c r="A103" s="47" t="s">
        <v>481</v>
      </c>
      <c r="B103" s="53"/>
      <c r="C103" s="43">
        <v>200</v>
      </c>
      <c r="D103" s="76">
        <v>60000</v>
      </c>
      <c r="E103" s="76">
        <v>60000</v>
      </c>
      <c r="F103" s="56"/>
    </row>
    <row r="104" spans="1:6" x14ac:dyDescent="0.3">
      <c r="A104" s="47" t="s">
        <v>480</v>
      </c>
      <c r="B104" s="53"/>
      <c r="C104" s="43">
        <v>300</v>
      </c>
      <c r="D104" s="76">
        <v>2032900</v>
      </c>
      <c r="E104" s="76">
        <v>2032900</v>
      </c>
      <c r="F104" s="56"/>
    </row>
    <row r="105" spans="1:6" x14ac:dyDescent="0.3">
      <c r="A105" s="45" t="s">
        <v>441</v>
      </c>
      <c r="B105" s="85" t="s">
        <v>438</v>
      </c>
      <c r="C105" s="43"/>
      <c r="D105" s="61">
        <f t="shared" ref="D105:E106" si="37">D106</f>
        <v>80000</v>
      </c>
      <c r="E105" s="61">
        <f t="shared" si="37"/>
        <v>80000</v>
      </c>
      <c r="F105" s="56"/>
    </row>
    <row r="106" spans="1:6" x14ac:dyDescent="0.3">
      <c r="A106" s="47" t="s">
        <v>456</v>
      </c>
      <c r="B106" s="53" t="s">
        <v>457</v>
      </c>
      <c r="C106" s="43"/>
      <c r="D106" s="63">
        <f t="shared" si="37"/>
        <v>80000</v>
      </c>
      <c r="E106" s="63">
        <f t="shared" si="37"/>
        <v>80000</v>
      </c>
      <c r="F106" s="56"/>
    </row>
    <row r="107" spans="1:6" x14ac:dyDescent="0.3">
      <c r="A107" s="47" t="s">
        <v>481</v>
      </c>
      <c r="B107" s="85"/>
      <c r="C107" s="43">
        <v>200</v>
      </c>
      <c r="D107" s="76">
        <v>80000</v>
      </c>
      <c r="E107" s="76">
        <v>80000</v>
      </c>
      <c r="F107" s="56"/>
    </row>
    <row r="108" spans="1:6" x14ac:dyDescent="0.3">
      <c r="A108" s="45" t="s">
        <v>440</v>
      </c>
      <c r="B108" s="85" t="s">
        <v>439</v>
      </c>
      <c r="C108" s="43"/>
      <c r="D108" s="61">
        <f t="shared" ref="D108:E108" si="38">D109</f>
        <v>1500000</v>
      </c>
      <c r="E108" s="61">
        <f t="shared" si="38"/>
        <v>500000</v>
      </c>
      <c r="F108" s="56"/>
    </row>
    <row r="109" spans="1:6" x14ac:dyDescent="0.3">
      <c r="A109" s="45" t="s">
        <v>454</v>
      </c>
      <c r="B109" s="85" t="s">
        <v>455</v>
      </c>
      <c r="C109" s="43"/>
      <c r="D109" s="61">
        <f t="shared" ref="D109:E109" si="39">D110+D111</f>
        <v>1500000</v>
      </c>
      <c r="E109" s="61">
        <f t="shared" si="39"/>
        <v>500000</v>
      </c>
      <c r="F109" s="56"/>
    </row>
    <row r="110" spans="1:6" x14ac:dyDescent="0.3">
      <c r="A110" s="47" t="s">
        <v>481</v>
      </c>
      <c r="B110" s="85"/>
      <c r="C110" s="43">
        <v>200</v>
      </c>
      <c r="D110" s="76">
        <v>10000</v>
      </c>
      <c r="E110" s="76">
        <v>10000</v>
      </c>
      <c r="F110" s="56"/>
    </row>
    <row r="111" spans="1:6" x14ac:dyDescent="0.3">
      <c r="A111" s="47" t="s">
        <v>480</v>
      </c>
      <c r="B111" s="85"/>
      <c r="C111" s="43">
        <v>300</v>
      </c>
      <c r="D111" s="76">
        <v>1490000</v>
      </c>
      <c r="E111" s="76">
        <v>490000</v>
      </c>
      <c r="F111" s="56"/>
    </row>
    <row r="112" spans="1:6" x14ac:dyDescent="0.3">
      <c r="A112" s="70" t="s">
        <v>332</v>
      </c>
      <c r="B112" s="84" t="s">
        <v>238</v>
      </c>
      <c r="C112" s="78"/>
      <c r="D112" s="72">
        <f>D113</f>
        <v>1795180</v>
      </c>
      <c r="E112" s="72">
        <f>E113</f>
        <v>1795180</v>
      </c>
      <c r="F112" s="56"/>
    </row>
    <row r="113" spans="1:6" x14ac:dyDescent="0.3">
      <c r="A113" s="45" t="s">
        <v>445</v>
      </c>
      <c r="B113" s="85" t="s">
        <v>239</v>
      </c>
      <c r="C113" s="48"/>
      <c r="D113" s="61">
        <f t="shared" ref="D113:E113" si="40">D114+D116+D118+D120+D122</f>
        <v>1795180</v>
      </c>
      <c r="E113" s="61">
        <f t="shared" si="40"/>
        <v>1795180</v>
      </c>
      <c r="F113" s="56"/>
    </row>
    <row r="114" spans="1:6" ht="28" x14ac:dyDescent="0.3">
      <c r="A114" s="47" t="s">
        <v>289</v>
      </c>
      <c r="B114" s="53" t="s">
        <v>367</v>
      </c>
      <c r="C114" s="43"/>
      <c r="D114" s="63">
        <f t="shared" ref="D114:E114" si="41">D115</f>
        <v>11700</v>
      </c>
      <c r="E114" s="63">
        <f t="shared" si="41"/>
        <v>11700</v>
      </c>
      <c r="F114" s="56"/>
    </row>
    <row r="115" spans="1:6" x14ac:dyDescent="0.3">
      <c r="A115" s="47" t="s">
        <v>479</v>
      </c>
      <c r="B115" s="53"/>
      <c r="C115" s="43">
        <v>600</v>
      </c>
      <c r="D115" s="76">
        <v>11700</v>
      </c>
      <c r="E115" s="76">
        <v>11700</v>
      </c>
      <c r="F115" s="56"/>
    </row>
    <row r="116" spans="1:6" ht="28" x14ac:dyDescent="0.3">
      <c r="A116" s="47" t="s">
        <v>290</v>
      </c>
      <c r="B116" s="53" t="s">
        <v>240</v>
      </c>
      <c r="C116" s="48"/>
      <c r="D116" s="63">
        <f t="shared" ref="D116:E116" si="42">D117</f>
        <v>105280</v>
      </c>
      <c r="E116" s="63">
        <f t="shared" si="42"/>
        <v>105280</v>
      </c>
      <c r="F116" s="56"/>
    </row>
    <row r="117" spans="1:6" x14ac:dyDescent="0.3">
      <c r="A117" s="47" t="s">
        <v>479</v>
      </c>
      <c r="B117" s="53"/>
      <c r="C117" s="48">
        <v>600</v>
      </c>
      <c r="D117" s="76">
        <v>105280</v>
      </c>
      <c r="E117" s="76">
        <v>105280</v>
      </c>
      <c r="F117" s="56"/>
    </row>
    <row r="118" spans="1:6" ht="28" x14ac:dyDescent="0.3">
      <c r="A118" s="47" t="s">
        <v>497</v>
      </c>
      <c r="B118" s="53" t="s">
        <v>241</v>
      </c>
      <c r="C118" s="48"/>
      <c r="D118" s="63">
        <f t="shared" ref="D118:E118" si="43">D119</f>
        <v>1643000</v>
      </c>
      <c r="E118" s="63">
        <f t="shared" si="43"/>
        <v>1643000</v>
      </c>
      <c r="F118" s="56"/>
    </row>
    <row r="119" spans="1:6" x14ac:dyDescent="0.3">
      <c r="A119" s="47" t="s">
        <v>480</v>
      </c>
      <c r="B119" s="53"/>
      <c r="C119" s="48">
        <v>300</v>
      </c>
      <c r="D119" s="76">
        <v>1643000</v>
      </c>
      <c r="E119" s="76">
        <v>1643000</v>
      </c>
      <c r="F119" s="56"/>
    </row>
    <row r="120" spans="1:6" x14ac:dyDescent="0.3">
      <c r="A120" s="47" t="s">
        <v>333</v>
      </c>
      <c r="B120" s="53" t="s">
        <v>242</v>
      </c>
      <c r="C120" s="48"/>
      <c r="D120" s="63">
        <f t="shared" ref="D120:E120" si="44">D121</f>
        <v>23000</v>
      </c>
      <c r="E120" s="63">
        <f t="shared" si="44"/>
        <v>23000</v>
      </c>
      <c r="F120" s="56"/>
    </row>
    <row r="121" spans="1:6" x14ac:dyDescent="0.3">
      <c r="A121" s="47" t="s">
        <v>480</v>
      </c>
      <c r="B121" s="53"/>
      <c r="C121" s="48">
        <v>300</v>
      </c>
      <c r="D121" s="76">
        <v>23000</v>
      </c>
      <c r="E121" s="76">
        <v>23000</v>
      </c>
      <c r="F121" s="56"/>
    </row>
    <row r="122" spans="1:6" x14ac:dyDescent="0.3">
      <c r="A122" s="47" t="s">
        <v>501</v>
      </c>
      <c r="B122" s="53" t="s">
        <v>502</v>
      </c>
      <c r="C122" s="48"/>
      <c r="D122" s="63">
        <f t="shared" ref="D122:E122" si="45">D123</f>
        <v>12200</v>
      </c>
      <c r="E122" s="63">
        <f t="shared" si="45"/>
        <v>12200</v>
      </c>
      <c r="F122" s="56"/>
    </row>
    <row r="123" spans="1:6" x14ac:dyDescent="0.3">
      <c r="A123" s="47" t="s">
        <v>480</v>
      </c>
      <c r="B123" s="53"/>
      <c r="C123" s="48">
        <v>300</v>
      </c>
      <c r="D123" s="76">
        <v>12200</v>
      </c>
      <c r="E123" s="76">
        <v>12200</v>
      </c>
      <c r="F123" s="56"/>
    </row>
    <row r="124" spans="1:6" x14ac:dyDescent="0.3">
      <c r="A124" s="70" t="s">
        <v>522</v>
      </c>
      <c r="B124" s="84" t="s">
        <v>507</v>
      </c>
      <c r="C124" s="71"/>
      <c r="D124" s="72">
        <f t="shared" ref="D124:E125" si="46">D125</f>
        <v>5000</v>
      </c>
      <c r="E124" s="72">
        <f t="shared" si="46"/>
        <v>0</v>
      </c>
      <c r="F124" s="56"/>
    </row>
    <row r="125" spans="1:6" x14ac:dyDescent="0.3">
      <c r="A125" s="45" t="s">
        <v>509</v>
      </c>
      <c r="B125" s="85" t="s">
        <v>508</v>
      </c>
      <c r="C125" s="43"/>
      <c r="D125" s="61">
        <f t="shared" si="46"/>
        <v>5000</v>
      </c>
      <c r="E125" s="61">
        <f t="shared" si="46"/>
        <v>0</v>
      </c>
      <c r="F125" s="56"/>
    </row>
    <row r="126" spans="1:6" x14ac:dyDescent="0.3">
      <c r="A126" s="47" t="s">
        <v>510</v>
      </c>
      <c r="B126" s="53" t="s">
        <v>511</v>
      </c>
      <c r="C126" s="43"/>
      <c r="D126" s="63">
        <v>5000</v>
      </c>
      <c r="E126" s="63"/>
      <c r="F126" s="56"/>
    </row>
    <row r="127" spans="1:6" ht="28" x14ac:dyDescent="0.3">
      <c r="A127" s="79" t="s">
        <v>351</v>
      </c>
      <c r="B127" s="86" t="s">
        <v>243</v>
      </c>
      <c r="C127" s="74"/>
      <c r="D127" s="75">
        <f t="shared" ref="D127:E130" si="47">D128</f>
        <v>200000</v>
      </c>
      <c r="E127" s="75">
        <f t="shared" si="47"/>
        <v>0</v>
      </c>
      <c r="F127" s="56"/>
    </row>
    <row r="128" spans="1:6" ht="28" x14ac:dyDescent="0.3">
      <c r="A128" s="91" t="s">
        <v>523</v>
      </c>
      <c r="B128" s="84" t="s">
        <v>244</v>
      </c>
      <c r="C128" s="71"/>
      <c r="D128" s="72">
        <f t="shared" si="47"/>
        <v>200000</v>
      </c>
      <c r="E128" s="72">
        <f t="shared" si="47"/>
        <v>0</v>
      </c>
      <c r="F128" s="56"/>
    </row>
    <row r="129" spans="1:6" x14ac:dyDescent="0.3">
      <c r="A129" s="51" t="s">
        <v>390</v>
      </c>
      <c r="B129" s="85" t="s">
        <v>245</v>
      </c>
      <c r="C129" s="43"/>
      <c r="D129" s="61">
        <f t="shared" si="47"/>
        <v>200000</v>
      </c>
      <c r="E129" s="61">
        <f t="shared" si="47"/>
        <v>0</v>
      </c>
      <c r="F129" s="56"/>
    </row>
    <row r="130" spans="1:6" x14ac:dyDescent="0.3">
      <c r="A130" s="52" t="s">
        <v>350</v>
      </c>
      <c r="B130" s="53" t="s">
        <v>391</v>
      </c>
      <c r="C130" s="43"/>
      <c r="D130" s="63">
        <f t="shared" si="47"/>
        <v>200000</v>
      </c>
      <c r="E130" s="63">
        <f t="shared" si="47"/>
        <v>0</v>
      </c>
      <c r="F130" s="56"/>
    </row>
    <row r="131" spans="1:6" x14ac:dyDescent="0.3">
      <c r="A131" s="47" t="s">
        <v>481</v>
      </c>
      <c r="B131" s="53"/>
      <c r="C131" s="43">
        <v>200</v>
      </c>
      <c r="D131" s="76">
        <v>200000</v>
      </c>
      <c r="E131" s="76"/>
      <c r="F131" s="56"/>
    </row>
    <row r="132" spans="1:6" ht="28" x14ac:dyDescent="0.3">
      <c r="A132" s="73" t="s">
        <v>524</v>
      </c>
      <c r="B132" s="86" t="s">
        <v>246</v>
      </c>
      <c r="C132" s="74"/>
      <c r="D132" s="75">
        <f>D133+D137</f>
        <v>100274</v>
      </c>
      <c r="E132" s="75">
        <f>E133+E137</f>
        <v>6700</v>
      </c>
      <c r="F132" s="56"/>
    </row>
    <row r="133" spans="1:6" ht="28" x14ac:dyDescent="0.3">
      <c r="A133" s="70" t="s">
        <v>525</v>
      </c>
      <c r="B133" s="84" t="s">
        <v>247</v>
      </c>
      <c r="C133" s="71"/>
      <c r="D133" s="72">
        <f t="shared" ref="D133:E135" si="48">D134</f>
        <v>10000</v>
      </c>
      <c r="E133" s="72">
        <f t="shared" si="48"/>
        <v>0</v>
      </c>
      <c r="F133" s="56"/>
    </row>
    <row r="134" spans="1:6" ht="28" x14ac:dyDescent="0.3">
      <c r="A134" s="45" t="s">
        <v>392</v>
      </c>
      <c r="B134" s="85" t="s">
        <v>248</v>
      </c>
      <c r="C134" s="43"/>
      <c r="D134" s="61">
        <f t="shared" si="48"/>
        <v>10000</v>
      </c>
      <c r="E134" s="61">
        <f t="shared" si="48"/>
        <v>0</v>
      </c>
      <c r="F134" s="56"/>
    </row>
    <row r="135" spans="1:6" x14ac:dyDescent="0.3">
      <c r="A135" s="47" t="s">
        <v>334</v>
      </c>
      <c r="B135" s="53" t="s">
        <v>368</v>
      </c>
      <c r="C135" s="43"/>
      <c r="D135" s="63">
        <f t="shared" si="48"/>
        <v>10000</v>
      </c>
      <c r="E135" s="63">
        <f t="shared" si="48"/>
        <v>0</v>
      </c>
      <c r="F135" s="56"/>
    </row>
    <row r="136" spans="1:6" x14ac:dyDescent="0.3">
      <c r="A136" s="47" t="s">
        <v>481</v>
      </c>
      <c r="B136" s="53"/>
      <c r="C136" s="43">
        <v>200</v>
      </c>
      <c r="D136" s="76">
        <v>10000</v>
      </c>
      <c r="E136" s="76"/>
      <c r="F136" s="56"/>
    </row>
    <row r="137" spans="1:6" ht="28" x14ac:dyDescent="0.3">
      <c r="A137" s="70" t="s">
        <v>10</v>
      </c>
      <c r="B137" s="84" t="s">
        <v>249</v>
      </c>
      <c r="C137" s="71"/>
      <c r="D137" s="72">
        <f t="shared" ref="D137:E137" si="49">D139+D141</f>
        <v>90274</v>
      </c>
      <c r="E137" s="72">
        <f t="shared" si="49"/>
        <v>6700</v>
      </c>
      <c r="F137" s="56"/>
    </row>
    <row r="138" spans="1:6" x14ac:dyDescent="0.3">
      <c r="A138" s="45" t="s">
        <v>418</v>
      </c>
      <c r="B138" s="87" t="s">
        <v>250</v>
      </c>
      <c r="C138" s="48"/>
      <c r="D138" s="61">
        <f t="shared" ref="D138:E139" si="50">D139</f>
        <v>6700</v>
      </c>
      <c r="E138" s="61">
        <f t="shared" si="50"/>
        <v>6700</v>
      </c>
      <c r="F138" s="56"/>
    </row>
    <row r="139" spans="1:6" ht="28" x14ac:dyDescent="0.3">
      <c r="A139" s="47" t="s">
        <v>291</v>
      </c>
      <c r="B139" s="88" t="s">
        <v>417</v>
      </c>
      <c r="C139" s="48"/>
      <c r="D139" s="63">
        <f t="shared" si="50"/>
        <v>6700</v>
      </c>
      <c r="E139" s="63">
        <f t="shared" si="50"/>
        <v>6700</v>
      </c>
      <c r="F139" s="56"/>
    </row>
    <row r="140" spans="1:6" x14ac:dyDescent="0.3">
      <c r="A140" s="47" t="s">
        <v>479</v>
      </c>
      <c r="B140" s="88"/>
      <c r="C140" s="48">
        <v>600</v>
      </c>
      <c r="D140" s="76">
        <v>6700</v>
      </c>
      <c r="E140" s="76">
        <v>6700</v>
      </c>
      <c r="F140" s="56"/>
    </row>
    <row r="141" spans="1:6" ht="28" x14ac:dyDescent="0.3">
      <c r="A141" s="47" t="s">
        <v>420</v>
      </c>
      <c r="B141" s="88" t="s">
        <v>419</v>
      </c>
      <c r="C141" s="48"/>
      <c r="D141" s="63">
        <f t="shared" ref="D141:E141" si="51">D142</f>
        <v>83574</v>
      </c>
      <c r="E141" s="63">
        <f t="shared" si="51"/>
        <v>0</v>
      </c>
      <c r="F141" s="56"/>
    </row>
    <row r="142" spans="1:6" x14ac:dyDescent="0.3">
      <c r="A142" s="47" t="s">
        <v>479</v>
      </c>
      <c r="B142" s="88"/>
      <c r="C142" s="48">
        <v>600</v>
      </c>
      <c r="D142" s="76">
        <v>83574</v>
      </c>
      <c r="E142" s="76"/>
      <c r="F142" s="56"/>
    </row>
    <row r="143" spans="1:6" ht="28" x14ac:dyDescent="0.3">
      <c r="A143" s="73" t="s">
        <v>335</v>
      </c>
      <c r="B143" s="86" t="s">
        <v>251</v>
      </c>
      <c r="C143" s="74"/>
      <c r="D143" s="75">
        <f t="shared" ref="D143:E143" si="52">D144+D148</f>
        <v>920000</v>
      </c>
      <c r="E143" s="75">
        <f t="shared" si="52"/>
        <v>710000</v>
      </c>
      <c r="F143" s="56"/>
    </row>
    <row r="144" spans="1:6" ht="28" x14ac:dyDescent="0.3">
      <c r="A144" s="70" t="s">
        <v>336</v>
      </c>
      <c r="B144" s="84" t="s">
        <v>252</v>
      </c>
      <c r="C144" s="71"/>
      <c r="D144" s="72">
        <f t="shared" ref="D144:E146" si="53">D145</f>
        <v>20000</v>
      </c>
      <c r="E144" s="72">
        <f t="shared" si="53"/>
        <v>10000</v>
      </c>
      <c r="F144" s="56"/>
    </row>
    <row r="145" spans="1:6" ht="42" x14ac:dyDescent="0.3">
      <c r="A145" s="45" t="s">
        <v>498</v>
      </c>
      <c r="B145" s="85" t="s">
        <v>385</v>
      </c>
      <c r="C145" s="43"/>
      <c r="D145" s="61">
        <f t="shared" si="53"/>
        <v>20000</v>
      </c>
      <c r="E145" s="61">
        <f t="shared" si="53"/>
        <v>10000</v>
      </c>
      <c r="F145" s="56"/>
    </row>
    <row r="146" spans="1:6" x14ac:dyDescent="0.3">
      <c r="A146" s="47" t="s">
        <v>337</v>
      </c>
      <c r="B146" s="53" t="s">
        <v>422</v>
      </c>
      <c r="C146" s="43"/>
      <c r="D146" s="63">
        <f t="shared" si="53"/>
        <v>20000</v>
      </c>
      <c r="E146" s="63">
        <f t="shared" si="53"/>
        <v>10000</v>
      </c>
      <c r="F146" s="56"/>
    </row>
    <row r="147" spans="1:6" x14ac:dyDescent="0.3">
      <c r="A147" s="47" t="s">
        <v>481</v>
      </c>
      <c r="B147" s="53"/>
      <c r="C147" s="43">
        <v>200</v>
      </c>
      <c r="D147" s="76">
        <v>20000</v>
      </c>
      <c r="E147" s="76">
        <v>10000</v>
      </c>
      <c r="F147" s="56"/>
    </row>
    <row r="148" spans="1:6" ht="28" x14ac:dyDescent="0.3">
      <c r="A148" s="70" t="s">
        <v>526</v>
      </c>
      <c r="B148" s="84" t="s">
        <v>253</v>
      </c>
      <c r="C148" s="71"/>
      <c r="D148" s="72">
        <f t="shared" ref="D148:E149" si="54">D149</f>
        <v>900000</v>
      </c>
      <c r="E148" s="72">
        <f t="shared" si="54"/>
        <v>700000</v>
      </c>
      <c r="F148" s="56"/>
    </row>
    <row r="149" spans="1:6" ht="28" x14ac:dyDescent="0.3">
      <c r="A149" s="45" t="s">
        <v>394</v>
      </c>
      <c r="B149" s="85" t="s">
        <v>393</v>
      </c>
      <c r="C149" s="43"/>
      <c r="D149" s="61">
        <f t="shared" si="54"/>
        <v>900000</v>
      </c>
      <c r="E149" s="61">
        <f t="shared" si="54"/>
        <v>700000</v>
      </c>
      <c r="F149" s="56"/>
    </row>
    <row r="150" spans="1:6" x14ac:dyDescent="0.3">
      <c r="A150" s="47" t="s">
        <v>338</v>
      </c>
      <c r="B150" s="53" t="s">
        <v>421</v>
      </c>
      <c r="C150" s="43"/>
      <c r="D150" s="63">
        <f t="shared" ref="D150:E150" si="55">D151+D152</f>
        <v>900000</v>
      </c>
      <c r="E150" s="63">
        <f t="shared" si="55"/>
        <v>700000</v>
      </c>
      <c r="F150" s="56"/>
    </row>
    <row r="151" spans="1:6" ht="28" x14ac:dyDescent="0.3">
      <c r="A151" s="47" t="s">
        <v>482</v>
      </c>
      <c r="B151" s="53"/>
      <c r="C151" s="43">
        <v>100</v>
      </c>
      <c r="D151" s="76">
        <v>900000</v>
      </c>
      <c r="E151" s="76">
        <v>700000</v>
      </c>
      <c r="F151" s="56"/>
    </row>
    <row r="152" spans="1:6" x14ac:dyDescent="0.3">
      <c r="A152" s="47" t="s">
        <v>481</v>
      </c>
      <c r="B152" s="53"/>
      <c r="C152" s="43">
        <v>200</v>
      </c>
      <c r="D152" s="76"/>
      <c r="E152" s="76"/>
      <c r="F152" s="56"/>
    </row>
    <row r="153" spans="1:6" x14ac:dyDescent="0.3">
      <c r="A153" s="73" t="s">
        <v>339</v>
      </c>
      <c r="B153" s="86" t="s">
        <v>254</v>
      </c>
      <c r="C153" s="74"/>
      <c r="D153" s="75">
        <f>D154+D161</f>
        <v>13550000</v>
      </c>
      <c r="E153" s="75">
        <f>E154+E161</f>
        <v>6550000</v>
      </c>
      <c r="F153" s="56"/>
    </row>
    <row r="154" spans="1:6" x14ac:dyDescent="0.3">
      <c r="A154" s="70" t="s">
        <v>527</v>
      </c>
      <c r="B154" s="84" t="s">
        <v>255</v>
      </c>
      <c r="C154" s="71"/>
      <c r="D154" s="72">
        <f>D155+D158</f>
        <v>13500000</v>
      </c>
      <c r="E154" s="72">
        <f>E155+E158</f>
        <v>6500000</v>
      </c>
      <c r="F154" s="56"/>
    </row>
    <row r="155" spans="1:6" x14ac:dyDescent="0.3">
      <c r="A155" s="45" t="s">
        <v>258</v>
      </c>
      <c r="B155" s="85" t="s">
        <v>256</v>
      </c>
      <c r="C155" s="48"/>
      <c r="D155" s="66">
        <f t="shared" ref="D155:E156" si="56">D156</f>
        <v>11500000</v>
      </c>
      <c r="E155" s="66">
        <f t="shared" si="56"/>
        <v>5500000</v>
      </c>
      <c r="F155" s="56"/>
    </row>
    <row r="156" spans="1:6" x14ac:dyDescent="0.3">
      <c r="A156" s="47" t="s">
        <v>514</v>
      </c>
      <c r="B156" s="89" t="s">
        <v>516</v>
      </c>
      <c r="C156" s="43"/>
      <c r="D156" s="66">
        <f t="shared" si="56"/>
        <v>11500000</v>
      </c>
      <c r="E156" s="66">
        <f t="shared" si="56"/>
        <v>5500000</v>
      </c>
      <c r="F156" s="56"/>
    </row>
    <row r="157" spans="1:6" x14ac:dyDescent="0.3">
      <c r="A157" s="47" t="s">
        <v>479</v>
      </c>
      <c r="B157" s="89"/>
      <c r="C157" s="43">
        <v>600</v>
      </c>
      <c r="D157" s="66">
        <v>11500000</v>
      </c>
      <c r="E157" s="66">
        <v>5500000</v>
      </c>
      <c r="F157" s="56"/>
    </row>
    <row r="158" spans="1:6" x14ac:dyDescent="0.3">
      <c r="A158" s="45" t="s">
        <v>395</v>
      </c>
      <c r="B158" s="85" t="s">
        <v>257</v>
      </c>
      <c r="C158" s="43"/>
      <c r="D158" s="66">
        <f t="shared" ref="D158:E159" si="57">D159</f>
        <v>2000000</v>
      </c>
      <c r="E158" s="66">
        <f t="shared" si="57"/>
        <v>1000000</v>
      </c>
      <c r="F158" s="56"/>
    </row>
    <row r="159" spans="1:6" x14ac:dyDescent="0.3">
      <c r="A159" s="47" t="s">
        <v>340</v>
      </c>
      <c r="B159" s="53" t="s">
        <v>442</v>
      </c>
      <c r="C159" s="43"/>
      <c r="D159" s="66">
        <f t="shared" si="57"/>
        <v>2000000</v>
      </c>
      <c r="E159" s="66">
        <f t="shared" si="57"/>
        <v>1000000</v>
      </c>
      <c r="F159" s="56"/>
    </row>
    <row r="160" spans="1:6" x14ac:dyDescent="0.3">
      <c r="A160" s="47" t="s">
        <v>479</v>
      </c>
      <c r="B160" s="53"/>
      <c r="C160" s="43">
        <v>600</v>
      </c>
      <c r="D160" s="66">
        <v>2000000</v>
      </c>
      <c r="E160" s="66">
        <v>1000000</v>
      </c>
      <c r="F160" s="56"/>
    </row>
    <row r="161" spans="1:6" x14ac:dyDescent="0.3">
      <c r="A161" s="45" t="s">
        <v>341</v>
      </c>
      <c r="B161" s="85" t="s">
        <v>369</v>
      </c>
      <c r="C161" s="43"/>
      <c r="D161" s="61">
        <f t="shared" ref="D161:E163" si="58">D162</f>
        <v>50000</v>
      </c>
      <c r="E161" s="61">
        <f t="shared" si="58"/>
        <v>50000</v>
      </c>
      <c r="F161" s="56"/>
    </row>
    <row r="162" spans="1:6" x14ac:dyDescent="0.3">
      <c r="A162" s="45" t="s">
        <v>396</v>
      </c>
      <c r="B162" s="85" t="s">
        <v>387</v>
      </c>
      <c r="C162" s="43"/>
      <c r="D162" s="61">
        <f t="shared" si="58"/>
        <v>50000</v>
      </c>
      <c r="E162" s="61">
        <f t="shared" si="58"/>
        <v>50000</v>
      </c>
      <c r="F162" s="56"/>
    </row>
    <row r="163" spans="1:6" x14ac:dyDescent="0.3">
      <c r="A163" s="47" t="s">
        <v>342</v>
      </c>
      <c r="B163" s="53" t="s">
        <v>398</v>
      </c>
      <c r="C163" s="43"/>
      <c r="D163" s="63">
        <f t="shared" si="58"/>
        <v>50000</v>
      </c>
      <c r="E163" s="63">
        <f t="shared" si="58"/>
        <v>50000</v>
      </c>
      <c r="F163" s="56"/>
    </row>
    <row r="164" spans="1:6" x14ac:dyDescent="0.3">
      <c r="A164" s="47" t="s">
        <v>479</v>
      </c>
      <c r="B164" s="53"/>
      <c r="C164" s="43">
        <v>600</v>
      </c>
      <c r="D164" s="76">
        <v>50000</v>
      </c>
      <c r="E164" s="76">
        <v>50000</v>
      </c>
      <c r="F164" s="56"/>
    </row>
    <row r="165" spans="1:6" x14ac:dyDescent="0.3">
      <c r="A165" s="73" t="s">
        <v>343</v>
      </c>
      <c r="B165" s="86" t="s">
        <v>259</v>
      </c>
      <c r="C165" s="74"/>
      <c r="D165" s="75">
        <f t="shared" ref="D165:E167" si="59">D166</f>
        <v>604000</v>
      </c>
      <c r="E165" s="75">
        <f t="shared" si="59"/>
        <v>604000</v>
      </c>
      <c r="F165" s="56"/>
    </row>
    <row r="166" spans="1:6" ht="28" x14ac:dyDescent="0.3">
      <c r="A166" s="70" t="s">
        <v>344</v>
      </c>
      <c r="B166" s="84" t="s">
        <v>260</v>
      </c>
      <c r="C166" s="71"/>
      <c r="D166" s="72">
        <f t="shared" si="59"/>
        <v>604000</v>
      </c>
      <c r="E166" s="72">
        <f t="shared" si="59"/>
        <v>604000</v>
      </c>
      <c r="F166" s="56"/>
    </row>
    <row r="167" spans="1:6" x14ac:dyDescent="0.3">
      <c r="A167" s="45" t="s">
        <v>262</v>
      </c>
      <c r="B167" s="85" t="s">
        <v>261</v>
      </c>
      <c r="C167" s="43"/>
      <c r="D167" s="61">
        <f t="shared" si="59"/>
        <v>604000</v>
      </c>
      <c r="E167" s="61">
        <f t="shared" si="59"/>
        <v>604000</v>
      </c>
      <c r="F167" s="56"/>
    </row>
    <row r="168" spans="1:6" x14ac:dyDescent="0.3">
      <c r="A168" s="47" t="s">
        <v>345</v>
      </c>
      <c r="B168" s="53" t="s">
        <v>397</v>
      </c>
      <c r="C168" s="43"/>
      <c r="D168" s="63">
        <f t="shared" ref="D168:E168" si="60">D169+D170</f>
        <v>604000</v>
      </c>
      <c r="E168" s="63">
        <f t="shared" si="60"/>
        <v>604000</v>
      </c>
      <c r="F168" s="56"/>
    </row>
    <row r="169" spans="1:6" x14ac:dyDescent="0.3">
      <c r="A169" s="47" t="s">
        <v>491</v>
      </c>
      <c r="B169" s="53"/>
      <c r="C169" s="43">
        <v>200</v>
      </c>
      <c r="D169" s="76">
        <v>512000</v>
      </c>
      <c r="E169" s="76">
        <v>512000</v>
      </c>
      <c r="F169" s="56"/>
    </row>
    <row r="170" spans="1:6" x14ac:dyDescent="0.3">
      <c r="A170" s="47" t="s">
        <v>483</v>
      </c>
      <c r="B170" s="53"/>
      <c r="C170" s="43">
        <v>800</v>
      </c>
      <c r="D170" s="76">
        <v>92000</v>
      </c>
      <c r="E170" s="76">
        <v>92000</v>
      </c>
      <c r="F170" s="56"/>
    </row>
    <row r="171" spans="1:6" x14ac:dyDescent="0.3">
      <c r="A171" s="73" t="s">
        <v>528</v>
      </c>
      <c r="B171" s="86" t="s">
        <v>263</v>
      </c>
      <c r="C171" s="74"/>
      <c r="D171" s="75">
        <f t="shared" ref="D171:E174" si="61">D172</f>
        <v>50000</v>
      </c>
      <c r="E171" s="75">
        <f t="shared" si="61"/>
        <v>50000</v>
      </c>
      <c r="F171" s="56"/>
    </row>
    <row r="172" spans="1:6" ht="28" x14ac:dyDescent="0.3">
      <c r="A172" s="70" t="s">
        <v>529</v>
      </c>
      <c r="B172" s="84" t="s">
        <v>370</v>
      </c>
      <c r="C172" s="71"/>
      <c r="D172" s="72">
        <f t="shared" si="61"/>
        <v>50000</v>
      </c>
      <c r="E172" s="72">
        <f t="shared" si="61"/>
        <v>50000</v>
      </c>
      <c r="F172" s="56"/>
    </row>
    <row r="173" spans="1:6" x14ac:dyDescent="0.3">
      <c r="A173" s="45" t="s">
        <v>265</v>
      </c>
      <c r="B173" s="85" t="s">
        <v>264</v>
      </c>
      <c r="C173" s="43"/>
      <c r="D173" s="61">
        <f t="shared" si="61"/>
        <v>50000</v>
      </c>
      <c r="E173" s="61">
        <f t="shared" si="61"/>
        <v>50000</v>
      </c>
      <c r="F173" s="56"/>
    </row>
    <row r="174" spans="1:6" x14ac:dyDescent="0.3">
      <c r="A174" s="47" t="s">
        <v>292</v>
      </c>
      <c r="B174" s="53" t="s">
        <v>399</v>
      </c>
      <c r="C174" s="43"/>
      <c r="D174" s="63">
        <f t="shared" si="61"/>
        <v>50000</v>
      </c>
      <c r="E174" s="63">
        <f t="shared" si="61"/>
        <v>50000</v>
      </c>
      <c r="F174" s="56"/>
    </row>
    <row r="175" spans="1:6" x14ac:dyDescent="0.3">
      <c r="A175" s="47" t="s">
        <v>483</v>
      </c>
      <c r="B175" s="53"/>
      <c r="C175" s="43">
        <v>800</v>
      </c>
      <c r="D175" s="76">
        <v>50000</v>
      </c>
      <c r="E175" s="76">
        <v>50000</v>
      </c>
      <c r="F175" s="56"/>
    </row>
    <row r="176" spans="1:6" x14ac:dyDescent="0.3">
      <c r="A176" s="73" t="s">
        <v>346</v>
      </c>
      <c r="B176" s="86" t="s">
        <v>371</v>
      </c>
      <c r="C176" s="74"/>
      <c r="D176" s="75">
        <f>D177+D181+D185+D190</f>
        <v>3520000</v>
      </c>
      <c r="E176" s="75">
        <f>E177+E181+E185+E190</f>
        <v>2560000</v>
      </c>
      <c r="F176" s="56"/>
    </row>
    <row r="177" spans="1:6" x14ac:dyDescent="0.3">
      <c r="A177" s="70" t="s">
        <v>347</v>
      </c>
      <c r="B177" s="84" t="s">
        <v>372</v>
      </c>
      <c r="C177" s="71"/>
      <c r="D177" s="72">
        <f t="shared" ref="D177:E179" si="62">D178</f>
        <v>20000</v>
      </c>
      <c r="E177" s="72">
        <f t="shared" si="62"/>
        <v>10000</v>
      </c>
      <c r="F177" s="56"/>
    </row>
    <row r="178" spans="1:6" x14ac:dyDescent="0.3">
      <c r="A178" s="45" t="s">
        <v>400</v>
      </c>
      <c r="B178" s="85" t="s">
        <v>388</v>
      </c>
      <c r="C178" s="43"/>
      <c r="D178" s="61">
        <f t="shared" si="62"/>
        <v>20000</v>
      </c>
      <c r="E178" s="61">
        <f t="shared" si="62"/>
        <v>10000</v>
      </c>
      <c r="F178" s="56"/>
    </row>
    <row r="179" spans="1:6" x14ac:dyDescent="0.3">
      <c r="A179" s="47" t="s">
        <v>348</v>
      </c>
      <c r="B179" s="53" t="s">
        <v>407</v>
      </c>
      <c r="C179" s="43"/>
      <c r="D179" s="63">
        <f t="shared" si="62"/>
        <v>20000</v>
      </c>
      <c r="E179" s="63">
        <f t="shared" si="62"/>
        <v>10000</v>
      </c>
      <c r="F179" s="56"/>
    </row>
    <row r="180" spans="1:6" x14ac:dyDescent="0.3">
      <c r="A180" s="47" t="s">
        <v>481</v>
      </c>
      <c r="B180" s="53"/>
      <c r="C180" s="43">
        <v>200</v>
      </c>
      <c r="D180" s="76">
        <v>20000</v>
      </c>
      <c r="E180" s="76">
        <v>10000</v>
      </c>
      <c r="F180" s="56"/>
    </row>
    <row r="181" spans="1:6" ht="28" x14ac:dyDescent="0.3">
      <c r="A181" s="70" t="s">
        <v>530</v>
      </c>
      <c r="B181" s="84" t="s">
        <v>373</v>
      </c>
      <c r="C181" s="71"/>
      <c r="D181" s="72">
        <f t="shared" ref="D181:E183" si="63">D182</f>
        <v>100000</v>
      </c>
      <c r="E181" s="72">
        <f t="shared" si="63"/>
        <v>50000</v>
      </c>
      <c r="F181" s="56"/>
    </row>
    <row r="182" spans="1:6" x14ac:dyDescent="0.3">
      <c r="A182" s="45" t="s">
        <v>402</v>
      </c>
      <c r="B182" s="85" t="s">
        <v>401</v>
      </c>
      <c r="C182" s="43"/>
      <c r="D182" s="61">
        <f t="shared" si="63"/>
        <v>100000</v>
      </c>
      <c r="E182" s="61">
        <f t="shared" si="63"/>
        <v>50000</v>
      </c>
      <c r="F182" s="56"/>
    </row>
    <row r="183" spans="1:6" x14ac:dyDescent="0.3">
      <c r="A183" s="47" t="s">
        <v>293</v>
      </c>
      <c r="B183" s="53" t="s">
        <v>408</v>
      </c>
      <c r="C183" s="43"/>
      <c r="D183" s="63">
        <f t="shared" si="63"/>
        <v>100000</v>
      </c>
      <c r="E183" s="63">
        <f t="shared" si="63"/>
        <v>50000</v>
      </c>
      <c r="F183" s="56"/>
    </row>
    <row r="184" spans="1:6" x14ac:dyDescent="0.3">
      <c r="A184" s="47" t="s">
        <v>481</v>
      </c>
      <c r="B184" s="53"/>
      <c r="C184" s="43">
        <v>200</v>
      </c>
      <c r="D184" s="76">
        <v>100000</v>
      </c>
      <c r="E184" s="76">
        <v>50000</v>
      </c>
      <c r="F184" s="56"/>
    </row>
    <row r="185" spans="1:6" ht="28" x14ac:dyDescent="0.3">
      <c r="A185" s="70" t="s">
        <v>531</v>
      </c>
      <c r="B185" s="84" t="s">
        <v>374</v>
      </c>
      <c r="C185" s="71"/>
      <c r="D185" s="72">
        <f t="shared" ref="D185:E186" si="64">D186</f>
        <v>900000</v>
      </c>
      <c r="E185" s="72">
        <f t="shared" si="64"/>
        <v>700000</v>
      </c>
      <c r="F185" s="56"/>
    </row>
    <row r="186" spans="1:6" x14ac:dyDescent="0.3">
      <c r="A186" s="45" t="s">
        <v>534</v>
      </c>
      <c r="B186" s="85" t="s">
        <v>532</v>
      </c>
      <c r="C186" s="43"/>
      <c r="D186" s="61">
        <f t="shared" si="64"/>
        <v>900000</v>
      </c>
      <c r="E186" s="61">
        <f t="shared" si="64"/>
        <v>700000</v>
      </c>
      <c r="F186" s="56"/>
    </row>
    <row r="187" spans="1:6" x14ac:dyDescent="0.3">
      <c r="A187" s="47" t="s">
        <v>349</v>
      </c>
      <c r="B187" s="53" t="s">
        <v>533</v>
      </c>
      <c r="C187" s="43"/>
      <c r="D187" s="63">
        <f>D188+D189</f>
        <v>900000</v>
      </c>
      <c r="E187" s="63">
        <f>E188+E189</f>
        <v>700000</v>
      </c>
      <c r="F187" s="56"/>
    </row>
    <row r="188" spans="1:6" ht="28" x14ac:dyDescent="0.3">
      <c r="A188" s="47" t="s">
        <v>482</v>
      </c>
      <c r="B188" s="53"/>
      <c r="C188" s="43">
        <v>100</v>
      </c>
      <c r="D188" s="76">
        <v>554871</v>
      </c>
      <c r="E188" s="76">
        <v>554871</v>
      </c>
      <c r="F188" s="56"/>
    </row>
    <row r="189" spans="1:6" x14ac:dyDescent="0.3">
      <c r="A189" s="47" t="s">
        <v>481</v>
      </c>
      <c r="B189" s="53"/>
      <c r="C189" s="43">
        <v>200</v>
      </c>
      <c r="D189" s="76">
        <v>345129</v>
      </c>
      <c r="E189" s="76">
        <v>145129</v>
      </c>
      <c r="F189" s="56"/>
    </row>
    <row r="190" spans="1:6" ht="28" x14ac:dyDescent="0.3">
      <c r="A190" s="70" t="s">
        <v>535</v>
      </c>
      <c r="B190" s="84" t="s">
        <v>375</v>
      </c>
      <c r="C190" s="71"/>
      <c r="D190" s="72">
        <f t="shared" ref="D190:E191" si="65">D191</f>
        <v>2500000</v>
      </c>
      <c r="E190" s="72">
        <f t="shared" si="65"/>
        <v>1800000</v>
      </c>
      <c r="F190" s="56"/>
    </row>
    <row r="191" spans="1:6" ht="28" x14ac:dyDescent="0.3">
      <c r="A191" s="45" t="s">
        <v>404</v>
      </c>
      <c r="B191" s="85" t="s">
        <v>403</v>
      </c>
      <c r="C191" s="43"/>
      <c r="D191" s="61">
        <f t="shared" si="65"/>
        <v>2500000</v>
      </c>
      <c r="E191" s="61">
        <f t="shared" si="65"/>
        <v>1800000</v>
      </c>
      <c r="F191" s="56"/>
    </row>
    <row r="192" spans="1:6" ht="28" x14ac:dyDescent="0.3">
      <c r="A192" s="47" t="s">
        <v>352</v>
      </c>
      <c r="B192" s="53" t="s">
        <v>406</v>
      </c>
      <c r="C192" s="43"/>
      <c r="D192" s="63">
        <f>D193+D194</f>
        <v>2500000</v>
      </c>
      <c r="E192" s="63">
        <f>E193+E194</f>
        <v>1800000</v>
      </c>
      <c r="F192" s="56"/>
    </row>
    <row r="193" spans="1:8" ht="28" x14ac:dyDescent="0.3">
      <c r="A193" s="47" t="s">
        <v>482</v>
      </c>
      <c r="B193" s="53"/>
      <c r="C193" s="43">
        <v>100</v>
      </c>
      <c r="D193" s="76">
        <v>2184709</v>
      </c>
      <c r="E193" s="76">
        <v>1800000</v>
      </c>
      <c r="F193" s="56"/>
    </row>
    <row r="194" spans="1:8" x14ac:dyDescent="0.3">
      <c r="A194" s="47" t="s">
        <v>481</v>
      </c>
      <c r="B194" s="53"/>
      <c r="C194" s="43">
        <v>200</v>
      </c>
      <c r="D194" s="76">
        <v>315291</v>
      </c>
      <c r="E194" s="76"/>
      <c r="F194" s="56"/>
    </row>
    <row r="195" spans="1:8" x14ac:dyDescent="0.3">
      <c r="A195" s="73" t="s">
        <v>30</v>
      </c>
      <c r="B195" s="86" t="s">
        <v>427</v>
      </c>
      <c r="C195" s="74"/>
      <c r="D195" s="75">
        <f t="shared" ref="D195:E198" si="66">D196</f>
        <v>300000</v>
      </c>
      <c r="E195" s="75">
        <f t="shared" si="66"/>
        <v>300000</v>
      </c>
      <c r="F195" s="56"/>
    </row>
    <row r="196" spans="1:8" x14ac:dyDescent="0.3">
      <c r="A196" s="70" t="s">
        <v>536</v>
      </c>
      <c r="B196" s="84" t="s">
        <v>428</v>
      </c>
      <c r="C196" s="71"/>
      <c r="D196" s="72">
        <f t="shared" si="66"/>
        <v>300000</v>
      </c>
      <c r="E196" s="72">
        <f t="shared" si="66"/>
        <v>300000</v>
      </c>
      <c r="F196" s="56"/>
    </row>
    <row r="197" spans="1:8" x14ac:dyDescent="0.3">
      <c r="A197" s="45" t="s">
        <v>80</v>
      </c>
      <c r="B197" s="85" t="s">
        <v>430</v>
      </c>
      <c r="C197" s="44"/>
      <c r="D197" s="61">
        <f t="shared" si="66"/>
        <v>300000</v>
      </c>
      <c r="E197" s="61">
        <f t="shared" si="66"/>
        <v>300000</v>
      </c>
      <c r="F197" s="56"/>
    </row>
    <row r="198" spans="1:8" x14ac:dyDescent="0.3">
      <c r="A198" s="90" t="s">
        <v>429</v>
      </c>
      <c r="B198" s="53" t="s">
        <v>431</v>
      </c>
      <c r="C198" s="43"/>
      <c r="D198" s="63">
        <f t="shared" si="66"/>
        <v>300000</v>
      </c>
      <c r="E198" s="63">
        <f t="shared" si="66"/>
        <v>300000</v>
      </c>
      <c r="F198" s="56"/>
    </row>
    <row r="199" spans="1:8" x14ac:dyDescent="0.3">
      <c r="A199" s="47" t="s">
        <v>479</v>
      </c>
      <c r="B199" s="53"/>
      <c r="C199" s="43">
        <v>600</v>
      </c>
      <c r="D199" s="76">
        <v>300000</v>
      </c>
      <c r="E199" s="76">
        <v>300000</v>
      </c>
      <c r="F199" s="56"/>
    </row>
    <row r="200" spans="1:8" ht="28" x14ac:dyDescent="0.3">
      <c r="A200" s="73" t="s">
        <v>353</v>
      </c>
      <c r="B200" s="86" t="s">
        <v>266</v>
      </c>
      <c r="C200" s="74"/>
      <c r="D200" s="75">
        <f>D201+D209</f>
        <v>24342606</v>
      </c>
      <c r="E200" s="75">
        <f>E201+E209</f>
        <v>23343806</v>
      </c>
      <c r="F200" s="56"/>
    </row>
    <row r="201" spans="1:8" ht="28" x14ac:dyDescent="0.3">
      <c r="A201" s="70" t="s">
        <v>376</v>
      </c>
      <c r="B201" s="84" t="s">
        <v>267</v>
      </c>
      <c r="C201" s="81"/>
      <c r="D201" s="72">
        <f t="shared" ref="D201:E201" si="67">D202</f>
        <v>21317706</v>
      </c>
      <c r="E201" s="72">
        <f t="shared" si="67"/>
        <v>21317706</v>
      </c>
      <c r="F201" s="56"/>
    </row>
    <row r="202" spans="1:8" x14ac:dyDescent="0.3">
      <c r="A202" s="45" t="s">
        <v>405</v>
      </c>
      <c r="B202" s="85" t="s">
        <v>268</v>
      </c>
      <c r="C202" s="50"/>
      <c r="D202" s="61">
        <f>D203+D205+D207</f>
        <v>21317706</v>
      </c>
      <c r="E202" s="61">
        <f>E203+E205+E207</f>
        <v>21317706</v>
      </c>
      <c r="F202" s="67"/>
      <c r="G202" s="64"/>
      <c r="H202" s="64"/>
    </row>
    <row r="203" spans="1:8" ht="28" x14ac:dyDescent="0.3">
      <c r="A203" s="47" t="s">
        <v>294</v>
      </c>
      <c r="B203" s="53" t="s">
        <v>409</v>
      </c>
      <c r="C203" s="43"/>
      <c r="D203" s="63">
        <f t="shared" ref="D203:E203" si="68">D204</f>
        <v>5070000</v>
      </c>
      <c r="E203" s="63">
        <f t="shared" si="68"/>
        <v>5070000</v>
      </c>
      <c r="F203" s="56"/>
    </row>
    <row r="204" spans="1:8" x14ac:dyDescent="0.3">
      <c r="A204" s="47" t="s">
        <v>481</v>
      </c>
      <c r="B204" s="53"/>
      <c r="C204" s="43">
        <v>200</v>
      </c>
      <c r="D204" s="76">
        <v>5070000</v>
      </c>
      <c r="E204" s="76">
        <v>5070000</v>
      </c>
      <c r="F204" s="56"/>
    </row>
    <row r="205" spans="1:8" x14ac:dyDescent="0.3">
      <c r="A205" s="47" t="s">
        <v>354</v>
      </c>
      <c r="B205" s="53" t="s">
        <v>386</v>
      </c>
      <c r="C205" s="48"/>
      <c r="D205" s="63">
        <f t="shared" ref="D205:E205" si="69">D206</f>
        <v>13527710</v>
      </c>
      <c r="E205" s="63">
        <f t="shared" si="69"/>
        <v>13527710</v>
      </c>
      <c r="F205" s="56"/>
    </row>
    <row r="206" spans="1:8" x14ac:dyDescent="0.3">
      <c r="A206" s="47" t="s">
        <v>481</v>
      </c>
      <c r="B206" s="53"/>
      <c r="C206" s="48">
        <v>200</v>
      </c>
      <c r="D206" s="76">
        <v>13527710</v>
      </c>
      <c r="E206" s="76">
        <v>13527710</v>
      </c>
      <c r="F206" s="56"/>
    </row>
    <row r="207" spans="1:8" ht="42" x14ac:dyDescent="0.3">
      <c r="A207" s="47" t="s">
        <v>515</v>
      </c>
      <c r="B207" s="53" t="s">
        <v>545</v>
      </c>
      <c r="C207" s="48"/>
      <c r="D207" s="63">
        <f t="shared" ref="D207:E207" si="70">D208</f>
        <v>2719996</v>
      </c>
      <c r="E207" s="63">
        <f t="shared" si="70"/>
        <v>2719996</v>
      </c>
      <c r="F207" s="56"/>
    </row>
    <row r="208" spans="1:8" x14ac:dyDescent="0.3">
      <c r="A208" s="47" t="s">
        <v>481</v>
      </c>
      <c r="B208" s="53"/>
      <c r="C208" s="48">
        <v>200</v>
      </c>
      <c r="D208" s="76">
        <v>2719996</v>
      </c>
      <c r="E208" s="76">
        <v>2719996</v>
      </c>
      <c r="F208" s="56"/>
    </row>
    <row r="209" spans="1:8" ht="28" x14ac:dyDescent="0.3">
      <c r="A209" s="70" t="s">
        <v>355</v>
      </c>
      <c r="B209" s="84" t="s">
        <v>269</v>
      </c>
      <c r="C209" s="71"/>
      <c r="D209" s="72">
        <f t="shared" ref="D209:E209" si="71">D210+D213</f>
        <v>3024900</v>
      </c>
      <c r="E209" s="72">
        <f t="shared" si="71"/>
        <v>2026100</v>
      </c>
      <c r="F209" s="56"/>
    </row>
    <row r="210" spans="1:8" x14ac:dyDescent="0.3">
      <c r="A210" s="45" t="s">
        <v>410</v>
      </c>
      <c r="B210" s="85" t="s">
        <v>270</v>
      </c>
      <c r="C210" s="43"/>
      <c r="D210" s="61">
        <f t="shared" ref="D210:E211" si="72">D211</f>
        <v>3000000</v>
      </c>
      <c r="E210" s="61">
        <f t="shared" si="72"/>
        <v>2000000</v>
      </c>
      <c r="F210" s="56"/>
    </row>
    <row r="211" spans="1:8" ht="28" x14ac:dyDescent="0.3">
      <c r="A211" s="47" t="s">
        <v>295</v>
      </c>
      <c r="B211" s="53" t="s">
        <v>411</v>
      </c>
      <c r="C211" s="43"/>
      <c r="D211" s="63">
        <f t="shared" si="72"/>
        <v>3000000</v>
      </c>
      <c r="E211" s="63">
        <f t="shared" si="72"/>
        <v>2000000</v>
      </c>
      <c r="F211" s="56"/>
    </row>
    <row r="212" spans="1:8" x14ac:dyDescent="0.3">
      <c r="A212" s="47" t="s">
        <v>483</v>
      </c>
      <c r="B212" s="53"/>
      <c r="C212" s="43">
        <v>800</v>
      </c>
      <c r="D212" s="76">
        <v>3000000</v>
      </c>
      <c r="E212" s="76">
        <v>2000000</v>
      </c>
      <c r="F212" s="56"/>
    </row>
    <row r="213" spans="1:8" x14ac:dyDescent="0.3">
      <c r="A213" s="45" t="s">
        <v>424</v>
      </c>
      <c r="B213" s="85" t="s">
        <v>271</v>
      </c>
      <c r="C213" s="48"/>
      <c r="D213" s="61">
        <f t="shared" ref="D213:E213" si="73">D214+D216</f>
        <v>24900</v>
      </c>
      <c r="E213" s="61">
        <f t="shared" si="73"/>
        <v>26100</v>
      </c>
      <c r="F213" s="56"/>
    </row>
    <row r="214" spans="1:8" ht="28" x14ac:dyDescent="0.3">
      <c r="A214" s="47" t="s">
        <v>356</v>
      </c>
      <c r="B214" s="53" t="s">
        <v>425</v>
      </c>
      <c r="C214" s="48"/>
      <c r="D214" s="63">
        <f t="shared" ref="D214:E214" si="74">D215</f>
        <v>600</v>
      </c>
      <c r="E214" s="63">
        <f t="shared" si="74"/>
        <v>700</v>
      </c>
      <c r="F214" s="56"/>
    </row>
    <row r="215" spans="1:8" x14ac:dyDescent="0.3">
      <c r="A215" s="47" t="s">
        <v>483</v>
      </c>
      <c r="B215" s="53"/>
      <c r="C215" s="48">
        <v>800</v>
      </c>
      <c r="D215" s="76">
        <v>600</v>
      </c>
      <c r="E215" s="76">
        <v>700</v>
      </c>
      <c r="F215" s="56"/>
    </row>
    <row r="216" spans="1:8" ht="28" x14ac:dyDescent="0.3">
      <c r="A216" s="47" t="s">
        <v>357</v>
      </c>
      <c r="B216" s="53" t="s">
        <v>426</v>
      </c>
      <c r="C216" s="48"/>
      <c r="D216" s="63">
        <f t="shared" ref="D216:E216" si="75">D217</f>
        <v>24300</v>
      </c>
      <c r="E216" s="63">
        <f t="shared" si="75"/>
        <v>25400</v>
      </c>
      <c r="F216" s="56"/>
    </row>
    <row r="217" spans="1:8" x14ac:dyDescent="0.3">
      <c r="A217" s="47" t="s">
        <v>483</v>
      </c>
      <c r="B217" s="53"/>
      <c r="C217" s="48">
        <v>800</v>
      </c>
      <c r="D217" s="76">
        <v>24300</v>
      </c>
      <c r="E217" s="76">
        <v>25400</v>
      </c>
      <c r="F217" s="56"/>
    </row>
    <row r="218" spans="1:8" x14ac:dyDescent="0.3">
      <c r="A218" s="73" t="s">
        <v>358</v>
      </c>
      <c r="B218" s="86" t="s">
        <v>272</v>
      </c>
      <c r="C218" s="74"/>
      <c r="D218" s="75">
        <f>D219+D223+D227</f>
        <v>112700</v>
      </c>
      <c r="E218" s="75">
        <f>E219+E223+E227</f>
        <v>62700</v>
      </c>
      <c r="F218" s="56"/>
    </row>
    <row r="219" spans="1:8" ht="28" x14ac:dyDescent="0.3">
      <c r="A219" s="70" t="s">
        <v>359</v>
      </c>
      <c r="B219" s="84" t="s">
        <v>273</v>
      </c>
      <c r="C219" s="71"/>
      <c r="D219" s="72">
        <f t="shared" ref="D219:E219" si="76">D220</f>
        <v>10000</v>
      </c>
      <c r="E219" s="72">
        <f t="shared" si="76"/>
        <v>10000</v>
      </c>
      <c r="F219" s="67"/>
      <c r="G219" s="64"/>
      <c r="H219" s="64"/>
    </row>
    <row r="220" spans="1:8" ht="28" x14ac:dyDescent="0.3">
      <c r="A220" s="45" t="s">
        <v>277</v>
      </c>
      <c r="B220" s="85" t="s">
        <v>274</v>
      </c>
      <c r="C220" s="43"/>
      <c r="D220" s="61">
        <f>D221</f>
        <v>10000</v>
      </c>
      <c r="E220" s="61">
        <f>E221</f>
        <v>10000</v>
      </c>
      <c r="F220" s="56"/>
    </row>
    <row r="221" spans="1:8" ht="28" x14ac:dyDescent="0.3">
      <c r="A221" s="47" t="s">
        <v>296</v>
      </c>
      <c r="B221" s="53" t="s">
        <v>412</v>
      </c>
      <c r="C221" s="43"/>
      <c r="D221" s="63">
        <f t="shared" ref="D221:E221" si="77">D222</f>
        <v>10000</v>
      </c>
      <c r="E221" s="63">
        <f t="shared" si="77"/>
        <v>10000</v>
      </c>
      <c r="F221" s="56"/>
    </row>
    <row r="222" spans="1:8" x14ac:dyDescent="0.3">
      <c r="A222" s="47" t="s">
        <v>483</v>
      </c>
      <c r="B222" s="53"/>
      <c r="C222" s="43">
        <v>800</v>
      </c>
      <c r="D222" s="76">
        <v>10000</v>
      </c>
      <c r="E222" s="76">
        <v>10000</v>
      </c>
      <c r="F222" s="56"/>
    </row>
    <row r="223" spans="1:8" ht="28" x14ac:dyDescent="0.3">
      <c r="A223" s="70" t="s">
        <v>360</v>
      </c>
      <c r="B223" s="84" t="s">
        <v>275</v>
      </c>
      <c r="C223" s="71"/>
      <c r="D223" s="72">
        <f t="shared" ref="D223:E225" si="78">D224</f>
        <v>100000</v>
      </c>
      <c r="E223" s="72">
        <f t="shared" si="78"/>
        <v>50000</v>
      </c>
      <c r="F223" s="56"/>
    </row>
    <row r="224" spans="1:8" x14ac:dyDescent="0.3">
      <c r="A224" s="45" t="s">
        <v>446</v>
      </c>
      <c r="B224" s="85" t="s">
        <v>276</v>
      </c>
      <c r="C224" s="43"/>
      <c r="D224" s="61">
        <f t="shared" si="78"/>
        <v>100000</v>
      </c>
      <c r="E224" s="61">
        <f t="shared" si="78"/>
        <v>50000</v>
      </c>
      <c r="F224" s="56"/>
    </row>
    <row r="225" spans="1:6" x14ac:dyDescent="0.3">
      <c r="A225" s="47" t="s">
        <v>361</v>
      </c>
      <c r="B225" s="53" t="s">
        <v>413</v>
      </c>
      <c r="C225" s="43"/>
      <c r="D225" s="63">
        <f t="shared" si="78"/>
        <v>100000</v>
      </c>
      <c r="E225" s="63">
        <f t="shared" si="78"/>
        <v>50000</v>
      </c>
      <c r="F225" s="56"/>
    </row>
    <row r="226" spans="1:6" x14ac:dyDescent="0.3">
      <c r="A226" s="47" t="s">
        <v>483</v>
      </c>
      <c r="B226" s="53"/>
      <c r="C226" s="43">
        <v>800</v>
      </c>
      <c r="D226" s="76">
        <v>100000</v>
      </c>
      <c r="E226" s="76">
        <v>50000</v>
      </c>
      <c r="F226" s="56"/>
    </row>
    <row r="227" spans="1:6" ht="28" x14ac:dyDescent="0.3">
      <c r="A227" s="70" t="s">
        <v>537</v>
      </c>
      <c r="B227" s="84" t="s">
        <v>377</v>
      </c>
      <c r="C227" s="71"/>
      <c r="D227" s="72">
        <f t="shared" ref="D227:E229" si="79">D228</f>
        <v>2700</v>
      </c>
      <c r="E227" s="72">
        <f t="shared" si="79"/>
        <v>2700</v>
      </c>
      <c r="F227" s="56"/>
    </row>
    <row r="228" spans="1:6" ht="42" x14ac:dyDescent="0.3">
      <c r="A228" s="47" t="s">
        <v>447</v>
      </c>
      <c r="B228" s="53" t="s">
        <v>448</v>
      </c>
      <c r="C228" s="43"/>
      <c r="D228" s="61">
        <f t="shared" si="79"/>
        <v>2700</v>
      </c>
      <c r="E228" s="61">
        <f t="shared" si="79"/>
        <v>2700</v>
      </c>
      <c r="F228" s="56"/>
    </row>
    <row r="229" spans="1:6" ht="28" x14ac:dyDescent="0.3">
      <c r="A229" s="47" t="s">
        <v>449</v>
      </c>
      <c r="B229" s="53" t="s">
        <v>450</v>
      </c>
      <c r="C229" s="48"/>
      <c r="D229" s="63">
        <f t="shared" si="79"/>
        <v>2700</v>
      </c>
      <c r="E229" s="63">
        <f t="shared" si="79"/>
        <v>2700</v>
      </c>
      <c r="F229" s="56"/>
    </row>
    <row r="230" spans="1:6" x14ac:dyDescent="0.3">
      <c r="A230" s="47" t="s">
        <v>481</v>
      </c>
      <c r="B230" s="53"/>
      <c r="C230" s="48">
        <v>200</v>
      </c>
      <c r="D230" s="76">
        <v>2700</v>
      </c>
      <c r="E230" s="76">
        <v>2700</v>
      </c>
      <c r="F230" s="56"/>
    </row>
    <row r="231" spans="1:6" ht="28" x14ac:dyDescent="0.3">
      <c r="A231" s="73" t="s">
        <v>538</v>
      </c>
      <c r="B231" s="86" t="s">
        <v>278</v>
      </c>
      <c r="C231" s="74"/>
      <c r="D231" s="75">
        <f>D232</f>
        <v>710000</v>
      </c>
      <c r="E231" s="75">
        <f>E232</f>
        <v>510000</v>
      </c>
      <c r="F231" s="56"/>
    </row>
    <row r="232" spans="1:6" ht="28" x14ac:dyDescent="0.3">
      <c r="A232" s="70" t="s">
        <v>539</v>
      </c>
      <c r="B232" s="84" t="s">
        <v>279</v>
      </c>
      <c r="C232" s="78"/>
      <c r="D232" s="72">
        <f>D233+D236</f>
        <v>710000</v>
      </c>
      <c r="E232" s="72">
        <f>E233+E236</f>
        <v>510000</v>
      </c>
      <c r="F232" s="56"/>
    </row>
    <row r="233" spans="1:6" x14ac:dyDescent="0.3">
      <c r="A233" s="45" t="s">
        <v>69</v>
      </c>
      <c r="B233" s="85" t="s">
        <v>280</v>
      </c>
      <c r="C233" s="44"/>
      <c r="D233" s="61">
        <f t="shared" ref="D233:E234" si="80">D234</f>
        <v>210000</v>
      </c>
      <c r="E233" s="61">
        <f t="shared" si="80"/>
        <v>210000</v>
      </c>
      <c r="F233" s="56"/>
    </row>
    <row r="234" spans="1:6" ht="28" x14ac:dyDescent="0.3">
      <c r="A234" s="47" t="s">
        <v>297</v>
      </c>
      <c r="B234" s="53" t="s">
        <v>414</v>
      </c>
      <c r="C234" s="43"/>
      <c r="D234" s="63">
        <f t="shared" si="80"/>
        <v>210000</v>
      </c>
      <c r="E234" s="63">
        <f t="shared" si="80"/>
        <v>210000</v>
      </c>
      <c r="F234" s="56"/>
    </row>
    <row r="235" spans="1:6" x14ac:dyDescent="0.3">
      <c r="A235" s="47" t="s">
        <v>484</v>
      </c>
      <c r="B235" s="53"/>
      <c r="C235" s="43">
        <v>500</v>
      </c>
      <c r="D235" s="76">
        <v>210000</v>
      </c>
      <c r="E235" s="76">
        <v>210000</v>
      </c>
      <c r="F235" s="56"/>
    </row>
    <row r="236" spans="1:6" x14ac:dyDescent="0.3">
      <c r="A236" s="45" t="s">
        <v>70</v>
      </c>
      <c r="B236" s="85" t="s">
        <v>415</v>
      </c>
      <c r="C236" s="43"/>
      <c r="D236" s="61">
        <f t="shared" ref="D236:E237" si="81">D237</f>
        <v>500000</v>
      </c>
      <c r="E236" s="61">
        <f t="shared" si="81"/>
        <v>300000</v>
      </c>
      <c r="F236" s="56"/>
    </row>
    <row r="237" spans="1:6" x14ac:dyDescent="0.3">
      <c r="A237" s="47" t="s">
        <v>298</v>
      </c>
      <c r="B237" s="53" t="s">
        <v>423</v>
      </c>
      <c r="C237" s="43"/>
      <c r="D237" s="63">
        <f t="shared" si="81"/>
        <v>500000</v>
      </c>
      <c r="E237" s="63">
        <f t="shared" si="81"/>
        <v>300000</v>
      </c>
      <c r="F237" s="56"/>
    </row>
    <row r="238" spans="1:6" x14ac:dyDescent="0.3">
      <c r="A238" s="47" t="s">
        <v>481</v>
      </c>
      <c r="B238" s="53"/>
      <c r="C238" s="43">
        <v>200</v>
      </c>
      <c r="D238" s="76">
        <v>500000</v>
      </c>
      <c r="E238" s="76">
        <v>300000</v>
      </c>
      <c r="F238" s="56"/>
    </row>
    <row r="239" spans="1:6" x14ac:dyDescent="0.3">
      <c r="A239" s="73" t="s">
        <v>362</v>
      </c>
      <c r="B239" s="86" t="s">
        <v>281</v>
      </c>
      <c r="C239" s="74"/>
      <c r="D239" s="75">
        <f>D240+D242+D246+D248+D250+D252+D255+D258</f>
        <v>25501527</v>
      </c>
      <c r="E239" s="75">
        <f>E240+E242+E246+E248+E250+E252+E255+E258</f>
        <v>11155927</v>
      </c>
      <c r="F239" s="56"/>
    </row>
    <row r="240" spans="1:6" x14ac:dyDescent="0.3">
      <c r="A240" s="47" t="s">
        <v>299</v>
      </c>
      <c r="B240" s="53" t="s">
        <v>378</v>
      </c>
      <c r="C240" s="43"/>
      <c r="D240" s="63">
        <f t="shared" ref="D240:E240" si="82">D241</f>
        <v>1455697</v>
      </c>
      <c r="E240" s="63">
        <f t="shared" si="82"/>
        <v>1455697</v>
      </c>
      <c r="F240" s="56"/>
    </row>
    <row r="241" spans="1:6" ht="28" x14ac:dyDescent="0.3">
      <c r="A241" s="47" t="s">
        <v>482</v>
      </c>
      <c r="B241" s="53"/>
      <c r="C241" s="43">
        <v>100</v>
      </c>
      <c r="D241" s="76">
        <v>1455697</v>
      </c>
      <c r="E241" s="76">
        <v>1455697</v>
      </c>
      <c r="F241" s="56"/>
    </row>
    <row r="242" spans="1:6" x14ac:dyDescent="0.3">
      <c r="A242" s="47" t="s">
        <v>284</v>
      </c>
      <c r="B242" s="53" t="s">
        <v>379</v>
      </c>
      <c r="C242" s="43"/>
      <c r="D242" s="63">
        <f t="shared" ref="D242:E242" si="83">D243+D244+D245</f>
        <v>22348903</v>
      </c>
      <c r="E242" s="63">
        <f t="shared" si="83"/>
        <v>8003303</v>
      </c>
      <c r="F242" s="56"/>
    </row>
    <row r="243" spans="1:6" ht="28" x14ac:dyDescent="0.3">
      <c r="A243" s="47" t="s">
        <v>482</v>
      </c>
      <c r="B243" s="53"/>
      <c r="C243" s="43">
        <v>100</v>
      </c>
      <c r="D243" s="76">
        <f>1100000+4688524+16248903</f>
        <v>22037427</v>
      </c>
      <c r="E243" s="76">
        <f>800000+2200000+5003303</f>
        <v>8003303</v>
      </c>
      <c r="F243" s="56"/>
    </row>
    <row r="244" spans="1:6" x14ac:dyDescent="0.3">
      <c r="A244" s="47" t="s">
        <v>481</v>
      </c>
      <c r="B244" s="53"/>
      <c r="C244" s="43">
        <v>200</v>
      </c>
      <c r="D244" s="76">
        <f>305476</f>
        <v>305476</v>
      </c>
      <c r="E244" s="76"/>
      <c r="F244" s="56"/>
    </row>
    <row r="245" spans="1:6" ht="14.25" customHeight="1" x14ac:dyDescent="0.3">
      <c r="A245" s="47" t="s">
        <v>483</v>
      </c>
      <c r="B245" s="53"/>
      <c r="C245" s="43">
        <v>800</v>
      </c>
      <c r="D245" s="76">
        <f>6000</f>
        <v>6000</v>
      </c>
      <c r="E245" s="76"/>
      <c r="F245" s="56"/>
    </row>
    <row r="246" spans="1:6" ht="15" hidden="1" x14ac:dyDescent="0.25">
      <c r="A246" s="47" t="s">
        <v>300</v>
      </c>
      <c r="B246" s="53" t="s">
        <v>380</v>
      </c>
      <c r="C246" s="43"/>
      <c r="D246" s="63">
        <f t="shared" ref="D246:E246" si="84">D247</f>
        <v>0</v>
      </c>
      <c r="E246" s="63">
        <f t="shared" si="84"/>
        <v>0</v>
      </c>
      <c r="F246" s="56"/>
    </row>
    <row r="247" spans="1:6" ht="45" hidden="1" x14ac:dyDescent="0.25">
      <c r="A247" s="47" t="s">
        <v>482</v>
      </c>
      <c r="B247" s="53"/>
      <c r="C247" s="43">
        <v>100</v>
      </c>
      <c r="D247" s="76"/>
      <c r="E247" s="76"/>
      <c r="F247" s="56"/>
    </row>
    <row r="248" spans="1:6" x14ac:dyDescent="0.3">
      <c r="A248" s="47" t="s">
        <v>499</v>
      </c>
      <c r="B248" s="53" t="s">
        <v>381</v>
      </c>
      <c r="C248" s="43"/>
      <c r="D248" s="63">
        <f t="shared" ref="D248:E248" si="85">D249</f>
        <v>1000000</v>
      </c>
      <c r="E248" s="63">
        <f t="shared" si="85"/>
        <v>1000000</v>
      </c>
      <c r="F248" s="56"/>
    </row>
    <row r="249" spans="1:6" x14ac:dyDescent="0.3">
      <c r="A249" s="47" t="s">
        <v>483</v>
      </c>
      <c r="B249" s="53"/>
      <c r="C249" s="43">
        <v>800</v>
      </c>
      <c r="D249" s="76">
        <v>1000000</v>
      </c>
      <c r="E249" s="76">
        <v>1000000</v>
      </c>
      <c r="F249" s="56"/>
    </row>
    <row r="250" spans="1:6" ht="30" hidden="1" x14ac:dyDescent="0.25">
      <c r="A250" s="47" t="s">
        <v>500</v>
      </c>
      <c r="B250" s="53" t="s">
        <v>282</v>
      </c>
      <c r="C250" s="48"/>
      <c r="D250" s="63">
        <f t="shared" ref="D250:E250" si="86">D251</f>
        <v>0</v>
      </c>
      <c r="E250" s="63">
        <f t="shared" si="86"/>
        <v>0</v>
      </c>
      <c r="F250" s="56"/>
    </row>
    <row r="251" spans="1:6" ht="15" hidden="1" x14ac:dyDescent="0.25">
      <c r="A251" s="47" t="s">
        <v>492</v>
      </c>
      <c r="B251" s="53"/>
      <c r="C251" s="48">
        <v>200</v>
      </c>
      <c r="D251" s="76"/>
      <c r="E251" s="76"/>
      <c r="F251" s="56"/>
    </row>
    <row r="252" spans="1:6" ht="15" hidden="1" x14ac:dyDescent="0.25">
      <c r="A252" s="47" t="s">
        <v>363</v>
      </c>
      <c r="B252" s="53" t="s">
        <v>283</v>
      </c>
      <c r="C252" s="48"/>
      <c r="D252" s="63">
        <f t="shared" ref="D252:E252" si="87">D253+D254</f>
        <v>0</v>
      </c>
      <c r="E252" s="63">
        <f t="shared" si="87"/>
        <v>0</v>
      </c>
      <c r="F252" s="56"/>
    </row>
    <row r="253" spans="1:6" ht="30" hidden="1" x14ac:dyDescent="0.25">
      <c r="A253" s="47" t="s">
        <v>482</v>
      </c>
      <c r="B253" s="53"/>
      <c r="C253" s="48">
        <v>100</v>
      </c>
      <c r="D253" s="76"/>
      <c r="E253" s="76"/>
      <c r="F253" s="56"/>
    </row>
    <row r="254" spans="1:6" ht="15" hidden="1" x14ac:dyDescent="0.25">
      <c r="A254" s="47" t="s">
        <v>481</v>
      </c>
      <c r="B254" s="53"/>
      <c r="C254" s="48">
        <v>200</v>
      </c>
      <c r="D254" s="76"/>
      <c r="E254" s="76"/>
      <c r="F254" s="56"/>
    </row>
    <row r="255" spans="1:6" x14ac:dyDescent="0.3">
      <c r="A255" s="47" t="s">
        <v>301</v>
      </c>
      <c r="B255" s="53" t="s">
        <v>285</v>
      </c>
      <c r="C255" s="48"/>
      <c r="D255" s="63">
        <f t="shared" ref="D255:E255" si="88">D256+D257</f>
        <v>675710</v>
      </c>
      <c r="E255" s="63">
        <f t="shared" si="88"/>
        <v>675710</v>
      </c>
      <c r="F255" s="56"/>
    </row>
    <row r="256" spans="1:6" ht="28" x14ac:dyDescent="0.3">
      <c r="A256" s="47" t="s">
        <v>482</v>
      </c>
      <c r="B256" s="53"/>
      <c r="C256" s="48">
        <v>100</v>
      </c>
      <c r="D256" s="76">
        <v>675710</v>
      </c>
      <c r="E256" s="76">
        <v>675710</v>
      </c>
      <c r="F256" s="56"/>
    </row>
    <row r="257" spans="1:6" x14ac:dyDescent="0.3">
      <c r="A257" s="47" t="s">
        <v>481</v>
      </c>
      <c r="B257" s="53"/>
      <c r="C257" s="48">
        <v>200</v>
      </c>
      <c r="D257" s="76"/>
      <c r="E257" s="76"/>
      <c r="F257" s="56"/>
    </row>
    <row r="258" spans="1:6" x14ac:dyDescent="0.3">
      <c r="A258" s="47" t="s">
        <v>302</v>
      </c>
      <c r="B258" s="53" t="s">
        <v>286</v>
      </c>
      <c r="C258" s="48"/>
      <c r="D258" s="63">
        <f t="shared" ref="D258:E258" si="89">D259</f>
        <v>21217</v>
      </c>
      <c r="E258" s="63">
        <f t="shared" si="89"/>
        <v>21217</v>
      </c>
      <c r="F258" s="56"/>
    </row>
    <row r="259" spans="1:6" x14ac:dyDescent="0.3">
      <c r="A259" s="47" t="s">
        <v>481</v>
      </c>
      <c r="B259" s="53"/>
      <c r="C259" s="48">
        <v>200</v>
      </c>
      <c r="D259" s="76">
        <v>21217</v>
      </c>
      <c r="E259" s="76">
        <v>21217</v>
      </c>
      <c r="F259" s="56"/>
    </row>
    <row r="260" spans="1:6" x14ac:dyDescent="0.3">
      <c r="A260" s="73" t="s">
        <v>303</v>
      </c>
      <c r="B260" s="86" t="s">
        <v>382</v>
      </c>
      <c r="C260" s="74"/>
      <c r="D260" s="75">
        <f>D261+D265+D263</f>
        <v>27264786</v>
      </c>
      <c r="E260" s="75">
        <f>E261+E265+E263</f>
        <v>6889786</v>
      </c>
      <c r="F260" s="56"/>
    </row>
    <row r="261" spans="1:6" x14ac:dyDescent="0.3">
      <c r="A261" s="47" t="s">
        <v>364</v>
      </c>
      <c r="B261" s="53" t="s">
        <v>383</v>
      </c>
      <c r="C261" s="48"/>
      <c r="D261" s="63">
        <f t="shared" ref="D261:E261" si="90">D262</f>
        <v>324990</v>
      </c>
      <c r="E261" s="63">
        <f t="shared" si="90"/>
        <v>324990</v>
      </c>
      <c r="F261" s="56"/>
    </row>
    <row r="262" spans="1:6" x14ac:dyDescent="0.3">
      <c r="A262" s="47" t="s">
        <v>484</v>
      </c>
      <c r="B262" s="53"/>
      <c r="C262" s="48">
        <v>500</v>
      </c>
      <c r="D262" s="76">
        <v>324990</v>
      </c>
      <c r="E262" s="76">
        <v>324990</v>
      </c>
      <c r="F262" s="56"/>
    </row>
    <row r="263" spans="1:6" x14ac:dyDescent="0.3">
      <c r="A263" s="47" t="s">
        <v>486</v>
      </c>
      <c r="B263" s="53" t="s">
        <v>543</v>
      </c>
      <c r="C263" s="48"/>
      <c r="D263" s="63">
        <f t="shared" ref="D263:E263" si="91">D264</f>
        <v>35796</v>
      </c>
      <c r="E263" s="63">
        <f t="shared" si="91"/>
        <v>35796</v>
      </c>
      <c r="F263" s="56"/>
    </row>
    <row r="264" spans="1:6" x14ac:dyDescent="0.3">
      <c r="A264" s="47" t="s">
        <v>484</v>
      </c>
      <c r="B264" s="53"/>
      <c r="C264" s="48">
        <v>500</v>
      </c>
      <c r="D264" s="76">
        <v>35796</v>
      </c>
      <c r="E264" s="76">
        <v>35796</v>
      </c>
      <c r="F264" s="56"/>
    </row>
    <row r="265" spans="1:6" x14ac:dyDescent="0.3">
      <c r="A265" s="47" t="s">
        <v>304</v>
      </c>
      <c r="B265" s="53" t="s">
        <v>384</v>
      </c>
      <c r="C265" s="48"/>
      <c r="D265" s="63">
        <f t="shared" ref="D265:E265" si="92">D266</f>
        <v>26904000</v>
      </c>
      <c r="E265" s="63">
        <f t="shared" si="92"/>
        <v>6529000</v>
      </c>
      <c r="F265" s="56"/>
    </row>
    <row r="266" spans="1:6" x14ac:dyDescent="0.3">
      <c r="A266" s="47" t="s">
        <v>484</v>
      </c>
      <c r="B266" s="53"/>
      <c r="C266" s="48">
        <v>500</v>
      </c>
      <c r="D266" s="76">
        <v>26904000</v>
      </c>
      <c r="E266" s="76">
        <v>6529000</v>
      </c>
      <c r="F266" s="56"/>
    </row>
    <row r="267" spans="1:6" x14ac:dyDescent="0.3">
      <c r="A267" s="54" t="s">
        <v>485</v>
      </c>
      <c r="B267" s="53"/>
      <c r="C267" s="43"/>
      <c r="D267" s="60">
        <f>D6+D52+D127+D132+D143+D153+D165+D171+D176+D195+D200+D218+D231+D239+D260</f>
        <v>356032396</v>
      </c>
      <c r="E267" s="60">
        <f>E6+E52+E127+E132+E143+E153+E165+E171+E176+E195+E200+E218+E231+E239+E260</f>
        <v>286936022</v>
      </c>
      <c r="F267" s="56"/>
    </row>
    <row r="268" spans="1:6" x14ac:dyDescent="0.3">
      <c r="A268" s="54" t="s">
        <v>503</v>
      </c>
      <c r="B268" s="53"/>
      <c r="C268" s="43"/>
      <c r="D268" s="63">
        <v>2550000</v>
      </c>
      <c r="E268" s="63">
        <v>2650000</v>
      </c>
      <c r="F268" s="56"/>
    </row>
    <row r="269" spans="1:6" x14ac:dyDescent="0.3">
      <c r="A269" s="82" t="s">
        <v>504</v>
      </c>
      <c r="B269" s="83"/>
      <c r="C269" s="74"/>
      <c r="D269" s="75">
        <f>D267+D268</f>
        <v>358582396</v>
      </c>
      <c r="E269" s="75">
        <f>E267+E268</f>
        <v>289586022</v>
      </c>
      <c r="F269" s="56"/>
    </row>
    <row r="270" spans="1:6" x14ac:dyDescent="0.3">
      <c r="A270" s="55" t="s">
        <v>490</v>
      </c>
      <c r="B270" s="53"/>
      <c r="C270" s="43"/>
      <c r="D270" s="43">
        <v>0</v>
      </c>
      <c r="E270" s="43">
        <v>0</v>
      </c>
      <c r="F270" s="56"/>
    </row>
    <row r="271" spans="1:6" x14ac:dyDescent="0.3">
      <c r="A271" s="56"/>
      <c r="B271" s="57"/>
      <c r="F271" s="56"/>
    </row>
    <row r="272" spans="1:6" x14ac:dyDescent="0.3">
      <c r="A272" s="56"/>
      <c r="B272" s="57"/>
      <c r="F272" s="56"/>
    </row>
    <row r="274" spans="1:7" x14ac:dyDescent="0.3">
      <c r="A274" s="39" t="s">
        <v>493</v>
      </c>
      <c r="D274" s="68"/>
      <c r="E274" s="68"/>
    </row>
    <row r="280" spans="1:7" x14ac:dyDescent="0.3">
      <c r="B280" s="39"/>
      <c r="C280" s="39"/>
      <c r="G280" s="64"/>
    </row>
    <row r="281" spans="1:7" x14ac:dyDescent="0.3">
      <c r="B281" s="39"/>
      <c r="C281" s="39"/>
      <c r="G281" s="64"/>
    </row>
    <row r="282" spans="1:7" x14ac:dyDescent="0.3">
      <c r="B282" s="39"/>
      <c r="C282" s="39"/>
      <c r="D282" s="69"/>
    </row>
  </sheetData>
  <mergeCells count="7">
    <mergeCell ref="A1:C1"/>
    <mergeCell ref="A2:C2"/>
    <mergeCell ref="A3:C3"/>
    <mergeCell ref="A4:C4"/>
    <mergeCell ref="D1:E1"/>
    <mergeCell ref="D2:E2"/>
    <mergeCell ref="D3:E3"/>
  </mergeCells>
  <pageMargins left="0.31496062992125984" right="0" top="0.15748031496062992" bottom="0.15748031496062992" header="0.31496062992125984" footer="0.31496062992125984"/>
  <pageSetup paperSize="9" scale="50" fitToHeight="1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Район</vt:lpstr>
      <vt:lpstr>Благов сп</vt:lpstr>
      <vt:lpstr>6</vt:lpstr>
    </vt:vector>
  </TitlesOfParts>
  <Company>Финансовое управление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Н. Матвеева</dc:creator>
  <cp:lastModifiedBy>Светлана Е. Смирнова</cp:lastModifiedBy>
  <cp:lastPrinted>2016-11-10T10:24:18Z</cp:lastPrinted>
  <dcterms:created xsi:type="dcterms:W3CDTF">2015-09-23T12:24:19Z</dcterms:created>
  <dcterms:modified xsi:type="dcterms:W3CDTF">2016-11-11T05:07:14Z</dcterms:modified>
</cp:coreProperties>
</file>